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325" activeTab="1"/>
  </bookViews>
  <sheets>
    <sheet name="PLAN RASH.I IZDATAKA 2020" sheetId="4" r:id="rId1"/>
    <sheet name="PLAN PRIHODA 2020" sheetId="5" r:id="rId2"/>
    <sheet name="Sheet1" sheetId="1" r:id="rId3"/>
    <sheet name="Sheet2" sheetId="2" r:id="rId4"/>
    <sheet name="Sheet3" sheetId="3" r:id="rId5"/>
  </sheets>
  <calcPr calcId="125725"/>
</workbook>
</file>

<file path=xl/calcChain.xml><?xml version="1.0" encoding="utf-8"?>
<calcChain xmlns="http://schemas.openxmlformats.org/spreadsheetml/2006/main">
  <c r="H39" i="5"/>
  <c r="G39"/>
  <c r="F39"/>
  <c r="E39"/>
  <c r="D39"/>
  <c r="C39"/>
  <c r="B39"/>
  <c r="H27"/>
  <c r="G27"/>
  <c r="F27"/>
  <c r="E27"/>
  <c r="D27"/>
  <c r="C27"/>
  <c r="B27"/>
  <c r="B28" s="1"/>
  <c r="G15"/>
  <c r="F15"/>
  <c r="E15"/>
  <c r="D15"/>
  <c r="C15"/>
  <c r="B15"/>
  <c r="D10" i="4"/>
  <c r="D9" s="1"/>
  <c r="E10"/>
  <c r="E9" s="1"/>
  <c r="F10"/>
  <c r="F9" s="1"/>
  <c r="G10"/>
  <c r="G9" s="1"/>
  <c r="H10"/>
  <c r="H9" s="1"/>
  <c r="I10"/>
  <c r="I9" s="1"/>
  <c r="J10"/>
  <c r="J9" s="1"/>
  <c r="L10"/>
  <c r="L9" s="1"/>
  <c r="M10"/>
  <c r="M9" s="1"/>
  <c r="N10"/>
  <c r="N9" s="1"/>
  <c r="P10"/>
  <c r="P9" s="1"/>
  <c r="Q10"/>
  <c r="Q9" s="1"/>
  <c r="R10"/>
  <c r="R9" s="1"/>
  <c r="R8" s="1"/>
  <c r="C11"/>
  <c r="C10" s="1"/>
  <c r="C9" s="1"/>
  <c r="D13"/>
  <c r="E13"/>
  <c r="F13"/>
  <c r="G13"/>
  <c r="H13"/>
  <c r="I13"/>
  <c r="J13"/>
  <c r="L13"/>
  <c r="M13"/>
  <c r="N13"/>
  <c r="P13"/>
  <c r="Q13"/>
  <c r="R13"/>
  <c r="C14"/>
  <c r="C13" s="1"/>
  <c r="C15"/>
  <c r="C16"/>
  <c r="C17"/>
  <c r="C18"/>
  <c r="C19"/>
  <c r="D21"/>
  <c r="E21"/>
  <c r="F21"/>
  <c r="G21"/>
  <c r="H21"/>
  <c r="I21"/>
  <c r="J21"/>
  <c r="L21"/>
  <c r="M21"/>
  <c r="N21"/>
  <c r="P21"/>
  <c r="Q21"/>
  <c r="R21"/>
  <c r="C22"/>
  <c r="C21" s="1"/>
  <c r="C23"/>
  <c r="C24"/>
  <c r="D27"/>
  <c r="C27" s="1"/>
  <c r="E27"/>
  <c r="E26" s="1"/>
  <c r="F27"/>
  <c r="F26" s="1"/>
  <c r="G27"/>
  <c r="G26" s="1"/>
  <c r="H27"/>
  <c r="H26" s="1"/>
  <c r="I27"/>
  <c r="I26" s="1"/>
  <c r="J27"/>
  <c r="J26" s="1"/>
  <c r="L27"/>
  <c r="L26" s="1"/>
  <c r="K26" s="1"/>
  <c r="M27"/>
  <c r="M26" s="1"/>
  <c r="N27"/>
  <c r="N26" s="1"/>
  <c r="P27"/>
  <c r="P26" s="1"/>
  <c r="Q27"/>
  <c r="Q26" s="1"/>
  <c r="R27"/>
  <c r="R26" s="1"/>
  <c r="C28"/>
  <c r="C29"/>
  <c r="C30"/>
  <c r="C31"/>
  <c r="C32"/>
  <c r="C33"/>
  <c r="C34"/>
  <c r="C35"/>
  <c r="C36"/>
  <c r="C37"/>
  <c r="D39"/>
  <c r="C39" s="1"/>
  <c r="E39"/>
  <c r="F39"/>
  <c r="G39"/>
  <c r="H39"/>
  <c r="I39"/>
  <c r="J39"/>
  <c r="L39"/>
  <c r="M39"/>
  <c r="N39"/>
  <c r="P39"/>
  <c r="Q39"/>
  <c r="R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D59"/>
  <c r="C59" s="1"/>
  <c r="E59"/>
  <c r="F59"/>
  <c r="G59"/>
  <c r="H59"/>
  <c r="I59"/>
  <c r="J59"/>
  <c r="L59"/>
  <c r="M59"/>
  <c r="N59"/>
  <c r="P59"/>
  <c r="Q59"/>
  <c r="R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D93"/>
  <c r="C93" s="1"/>
  <c r="E93"/>
  <c r="F93"/>
  <c r="G93"/>
  <c r="H93"/>
  <c r="I93"/>
  <c r="J93"/>
  <c r="L93"/>
  <c r="M93"/>
  <c r="N93"/>
  <c r="P93"/>
  <c r="Q93"/>
  <c r="R93"/>
  <c r="C94"/>
  <c r="C95"/>
  <c r="D97"/>
  <c r="C97" s="1"/>
  <c r="E97"/>
  <c r="F97"/>
  <c r="G97"/>
  <c r="H97"/>
  <c r="I97"/>
  <c r="J97"/>
  <c r="L97"/>
  <c r="M97"/>
  <c r="N97"/>
  <c r="P97"/>
  <c r="Q97"/>
  <c r="R97"/>
  <c r="C98"/>
  <c r="C99"/>
  <c r="C100"/>
  <c r="C101"/>
  <c r="C102"/>
  <c r="C103"/>
  <c r="C104"/>
  <c r="C105"/>
  <c r="C106"/>
  <c r="C107"/>
  <c r="C108"/>
  <c r="C109"/>
  <c r="D112"/>
  <c r="D111" s="1"/>
  <c r="C111" s="1"/>
  <c r="E112"/>
  <c r="E111" s="1"/>
  <c r="F112"/>
  <c r="F111" s="1"/>
  <c r="G112"/>
  <c r="G111" s="1"/>
  <c r="H112"/>
  <c r="H111" s="1"/>
  <c r="I112"/>
  <c r="I111" s="1"/>
  <c r="J112"/>
  <c r="J111" s="1"/>
  <c r="L112"/>
  <c r="L111" s="1"/>
  <c r="M112"/>
  <c r="M111" s="1"/>
  <c r="N112"/>
  <c r="N111" s="1"/>
  <c r="Q112"/>
  <c r="Q111" s="1"/>
  <c r="R112"/>
  <c r="R111" s="1"/>
  <c r="C113"/>
  <c r="C112" s="1"/>
  <c r="P113"/>
  <c r="P112" s="1"/>
  <c r="P111" s="1"/>
  <c r="D118"/>
  <c r="D117" s="1"/>
  <c r="E118"/>
  <c r="E117" s="1"/>
  <c r="F118"/>
  <c r="F117" s="1"/>
  <c r="F115" s="1"/>
  <c r="F6" s="1"/>
  <c r="G118"/>
  <c r="G117" s="1"/>
  <c r="G115" s="1"/>
  <c r="H118"/>
  <c r="H117" s="1"/>
  <c r="I118"/>
  <c r="I117" s="1"/>
  <c r="J118"/>
  <c r="J117" s="1"/>
  <c r="J115" s="1"/>
  <c r="L118"/>
  <c r="L117" s="1"/>
  <c r="M118"/>
  <c r="M117" s="1"/>
  <c r="N118"/>
  <c r="N117" s="1"/>
  <c r="P118"/>
  <c r="P117" s="1"/>
  <c r="Q118"/>
  <c r="Q117" s="1"/>
  <c r="Q115" s="1"/>
  <c r="R118"/>
  <c r="R117" s="1"/>
  <c r="C119"/>
  <c r="C118" s="1"/>
  <c r="D124"/>
  <c r="E124"/>
  <c r="E121" s="1"/>
  <c r="F124"/>
  <c r="F121" s="1"/>
  <c r="G124"/>
  <c r="G121" s="1"/>
  <c r="H124"/>
  <c r="H121" s="1"/>
  <c r="I124"/>
  <c r="I121" s="1"/>
  <c r="J124"/>
  <c r="J121" s="1"/>
  <c r="L124"/>
  <c r="M124"/>
  <c r="M121" s="1"/>
  <c r="N124"/>
  <c r="N121" s="1"/>
  <c r="P124"/>
  <c r="Q124"/>
  <c r="Q121" s="1"/>
  <c r="R124"/>
  <c r="R121" s="1"/>
  <c r="C125"/>
  <c r="C126"/>
  <c r="C127"/>
  <c r="C128"/>
  <c r="C130"/>
  <c r="C131"/>
  <c r="C132"/>
  <c r="C133"/>
  <c r="E135"/>
  <c r="F135"/>
  <c r="G135"/>
  <c r="H135"/>
  <c r="I135"/>
  <c r="J135"/>
  <c r="M135"/>
  <c r="N135"/>
  <c r="Q135"/>
  <c r="R135"/>
  <c r="P136"/>
  <c r="P135" s="1"/>
  <c r="E138"/>
  <c r="F138"/>
  <c r="G138"/>
  <c r="H138"/>
  <c r="I138"/>
  <c r="J138"/>
  <c r="M138"/>
  <c r="N138"/>
  <c r="Q138"/>
  <c r="R138"/>
  <c r="L139"/>
  <c r="L138" s="1"/>
  <c r="P139"/>
  <c r="P138" s="1"/>
  <c r="L140"/>
  <c r="D140" s="1"/>
  <c r="C140" s="1"/>
  <c r="P140"/>
  <c r="D147"/>
  <c r="D146" s="1"/>
  <c r="E147"/>
  <c r="E146" s="1"/>
  <c r="E144" s="1"/>
  <c r="F147"/>
  <c r="F146" s="1"/>
  <c r="F144" s="1"/>
  <c r="G147"/>
  <c r="G146" s="1"/>
  <c r="G144" s="1"/>
  <c r="H147"/>
  <c r="H146" s="1"/>
  <c r="H144" s="1"/>
  <c r="I147"/>
  <c r="I146" s="1"/>
  <c r="I144" s="1"/>
  <c r="J147"/>
  <c r="J146" s="1"/>
  <c r="J144" s="1"/>
  <c r="L147"/>
  <c r="L146" s="1"/>
  <c r="M147"/>
  <c r="M146" s="1"/>
  <c r="M144" s="1"/>
  <c r="N147"/>
  <c r="N146" s="1"/>
  <c r="N144" s="1"/>
  <c r="P147"/>
  <c r="P146" s="1"/>
  <c r="Q147"/>
  <c r="Q146" s="1"/>
  <c r="Q144" s="1"/>
  <c r="Q142" s="1"/>
  <c r="R147"/>
  <c r="R146" s="1"/>
  <c r="R144" s="1"/>
  <c r="C148"/>
  <c r="C147" s="1"/>
  <c r="C149"/>
  <c r="C150"/>
  <c r="C151"/>
  <c r="C152"/>
  <c r="C153"/>
  <c r="C154"/>
  <c r="C155"/>
  <c r="C156"/>
  <c r="C157"/>
  <c r="D159"/>
  <c r="C159" s="1"/>
  <c r="E159"/>
  <c r="F159"/>
  <c r="G159"/>
  <c r="H159"/>
  <c r="I159"/>
  <c r="J159"/>
  <c r="L159"/>
  <c r="M159"/>
  <c r="N159"/>
  <c r="P159"/>
  <c r="Q159"/>
  <c r="R159"/>
  <c r="C160"/>
  <c r="C161"/>
  <c r="C162"/>
  <c r="C163"/>
  <c r="C164"/>
  <c r="C165"/>
  <c r="C166"/>
  <c r="C167"/>
  <c r="C168"/>
  <c r="C169"/>
  <c r="C170"/>
  <c r="C171"/>
  <c r="C172"/>
  <c r="C173"/>
  <c r="C174"/>
  <c r="C175"/>
  <c r="D177"/>
  <c r="C177" s="1"/>
  <c r="E177"/>
  <c r="F177"/>
  <c r="G177"/>
  <c r="H177"/>
  <c r="I177"/>
  <c r="J177"/>
  <c r="L177"/>
  <c r="M177"/>
  <c r="N177"/>
  <c r="P177"/>
  <c r="Q177"/>
  <c r="R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D211"/>
  <c r="E211"/>
  <c r="F211"/>
  <c r="G211"/>
  <c r="C211" s="1"/>
  <c r="H211"/>
  <c r="I211"/>
  <c r="J211"/>
  <c r="L211"/>
  <c r="M211"/>
  <c r="N211"/>
  <c r="P211"/>
  <c r="Q211"/>
  <c r="R211"/>
  <c r="C212"/>
  <c r="C213"/>
  <c r="D215"/>
  <c r="C215" s="1"/>
  <c r="E215"/>
  <c r="F215"/>
  <c r="G215"/>
  <c r="H215"/>
  <c r="I215"/>
  <c r="J215"/>
  <c r="L215"/>
  <c r="M215"/>
  <c r="N215"/>
  <c r="P215"/>
  <c r="Q215"/>
  <c r="R215"/>
  <c r="C216"/>
  <c r="C217"/>
  <c r="C218"/>
  <c r="C219"/>
  <c r="C220"/>
  <c r="C221"/>
  <c r="C222"/>
  <c r="C223"/>
  <c r="D225"/>
  <c r="E225"/>
  <c r="F225"/>
  <c r="G225"/>
  <c r="H225"/>
  <c r="I225"/>
  <c r="J225"/>
  <c r="L225"/>
  <c r="M225"/>
  <c r="N225"/>
  <c r="P225"/>
  <c r="Q225"/>
  <c r="R225"/>
  <c r="C226"/>
  <c r="C225" s="1"/>
  <c r="G230"/>
  <c r="G228" s="1"/>
  <c r="Q230"/>
  <c r="E231"/>
  <c r="E230" s="1"/>
  <c r="F231"/>
  <c r="F230" s="1"/>
  <c r="F228" s="1"/>
  <c r="G231"/>
  <c r="H231"/>
  <c r="H230" s="1"/>
  <c r="I231"/>
  <c r="I230" s="1"/>
  <c r="J231"/>
  <c r="J230" s="1"/>
  <c r="J228" s="1"/>
  <c r="M231"/>
  <c r="M230" s="1"/>
  <c r="N231"/>
  <c r="N230" s="1"/>
  <c r="P231"/>
  <c r="P230" s="1"/>
  <c r="Q231"/>
  <c r="R231"/>
  <c r="R230" s="1"/>
  <c r="R228" s="1"/>
  <c r="C232"/>
  <c r="D236"/>
  <c r="D234" s="1"/>
  <c r="E236"/>
  <c r="E234" s="1"/>
  <c r="E228" s="1"/>
  <c r="F236"/>
  <c r="F234" s="1"/>
  <c r="G236"/>
  <c r="G234" s="1"/>
  <c r="H236"/>
  <c r="H234" s="1"/>
  <c r="I236"/>
  <c r="I234" s="1"/>
  <c r="J236"/>
  <c r="J234" s="1"/>
  <c r="L236"/>
  <c r="L234" s="1"/>
  <c r="M236"/>
  <c r="M234" s="1"/>
  <c r="M228" s="1"/>
  <c r="N236"/>
  <c r="N234" s="1"/>
  <c r="P236"/>
  <c r="P234" s="1"/>
  <c r="O234" s="1"/>
  <c r="O228" s="1"/>
  <c r="Q236"/>
  <c r="Q234" s="1"/>
  <c r="Q228" s="1"/>
  <c r="R236"/>
  <c r="R234" s="1"/>
  <c r="C237"/>
  <c r="C238"/>
  <c r="C239"/>
  <c r="C240"/>
  <c r="C241"/>
  <c r="C242"/>
  <c r="C243"/>
  <c r="C244"/>
  <c r="D246"/>
  <c r="E246"/>
  <c r="F246"/>
  <c r="G246"/>
  <c r="H246"/>
  <c r="I246"/>
  <c r="J246"/>
  <c r="L246"/>
  <c r="M246"/>
  <c r="N246"/>
  <c r="P246"/>
  <c r="Q246"/>
  <c r="R246"/>
  <c r="C247"/>
  <c r="C246" s="1"/>
  <c r="D249"/>
  <c r="C249" s="1"/>
  <c r="E249"/>
  <c r="F249"/>
  <c r="G249"/>
  <c r="H249"/>
  <c r="I249"/>
  <c r="J249"/>
  <c r="L249"/>
  <c r="M249"/>
  <c r="N249"/>
  <c r="P249"/>
  <c r="Q249"/>
  <c r="R249"/>
  <c r="C250"/>
  <c r="C251"/>
  <c r="B16" i="5" l="1"/>
  <c r="B40"/>
  <c r="P144" i="4"/>
  <c r="P142" s="1"/>
  <c r="O147"/>
  <c r="O146" s="1"/>
  <c r="O144" s="1"/>
  <c r="O142" s="1"/>
  <c r="L144"/>
  <c r="K147"/>
  <c r="K146" s="1"/>
  <c r="K144" s="1"/>
  <c r="G142"/>
  <c r="C26"/>
  <c r="C8"/>
  <c r="N8"/>
  <c r="I8"/>
  <c r="E8"/>
  <c r="D144"/>
  <c r="C146"/>
  <c r="C144" s="1"/>
  <c r="C117"/>
  <c r="O9"/>
  <c r="O8" s="1"/>
  <c r="O6" s="1"/>
  <c r="O4" s="1"/>
  <c r="P8"/>
  <c r="F142"/>
  <c r="P115"/>
  <c r="O115" s="1"/>
  <c r="R6"/>
  <c r="R4" s="1"/>
  <c r="K234"/>
  <c r="K228" s="1"/>
  <c r="N228"/>
  <c r="N142" s="1"/>
  <c r="H228"/>
  <c r="R142"/>
  <c r="M142"/>
  <c r="H142"/>
  <c r="P121"/>
  <c r="O121" s="1"/>
  <c r="R115"/>
  <c r="M115"/>
  <c r="H115"/>
  <c r="J8"/>
  <c r="J6" s="1"/>
  <c r="K9"/>
  <c r="K8" s="1"/>
  <c r="L8"/>
  <c r="J142"/>
  <c r="F4"/>
  <c r="M8"/>
  <c r="H8"/>
  <c r="C234"/>
  <c r="P228"/>
  <c r="I228"/>
  <c r="I142"/>
  <c r="E142"/>
  <c r="N115"/>
  <c r="I115"/>
  <c r="E115"/>
  <c r="O26"/>
  <c r="Q8"/>
  <c r="Q6" s="1"/>
  <c r="Q4" s="1"/>
  <c r="G8"/>
  <c r="G6" s="1"/>
  <c r="G4" s="1"/>
  <c r="C236"/>
  <c r="L136"/>
  <c r="D26"/>
  <c r="D8" s="1"/>
  <c r="L231"/>
  <c r="L230" s="1"/>
  <c r="L228" s="1"/>
  <c r="D139"/>
  <c r="C124"/>
  <c r="J4" l="1"/>
  <c r="P6"/>
  <c r="P4" s="1"/>
  <c r="N6"/>
  <c r="N4" s="1"/>
  <c r="D138"/>
  <c r="C139"/>
  <c r="C138" s="1"/>
  <c r="D136"/>
  <c r="L135"/>
  <c r="L121" s="1"/>
  <c r="D231"/>
  <c r="M6"/>
  <c r="M4" s="1"/>
  <c r="I6"/>
  <c r="I4" s="1"/>
  <c r="L142"/>
  <c r="H6"/>
  <c r="H4" s="1"/>
  <c r="E6"/>
  <c r="E4" s="1"/>
  <c r="K142"/>
  <c r="C136" l="1"/>
  <c r="C135" s="1"/>
  <c r="C121" s="1"/>
  <c r="C115" s="1"/>
  <c r="C6" s="1"/>
  <c r="D135"/>
  <c r="D121" s="1"/>
  <c r="D115" s="1"/>
  <c r="D6" s="1"/>
  <c r="K121"/>
  <c r="K115" s="1"/>
  <c r="K6" s="1"/>
  <c r="K4" s="1"/>
  <c r="L115"/>
  <c r="L6" s="1"/>
  <c r="L4" s="1"/>
  <c r="C231"/>
  <c r="C230" s="1"/>
  <c r="D230"/>
  <c r="D228" s="1"/>
  <c r="C228" l="1"/>
  <c r="C142" s="1"/>
  <c r="C4" s="1"/>
  <c r="D142"/>
  <c r="D4" s="1"/>
</calcChain>
</file>

<file path=xl/sharedStrings.xml><?xml version="1.0" encoding="utf-8"?>
<sst xmlns="http://schemas.openxmlformats.org/spreadsheetml/2006/main" count="280" uniqueCount="156">
  <si>
    <t>42441 Ostale nespomenute izl.vrijednosti</t>
  </si>
  <si>
    <t>42421 Djela likovnih umjetnika</t>
  </si>
  <si>
    <t>424  Knjige,umj.djela i ostale izložbene vrijednosti</t>
  </si>
  <si>
    <t>42311 Osobni automobili</t>
  </si>
  <si>
    <t>423 Prijevozna sredstva</t>
  </si>
  <si>
    <t>42273 Oprema</t>
  </si>
  <si>
    <t>42271 Uređaji</t>
  </si>
  <si>
    <t>42259 Ostali instrumenti,uređaji,strojevi</t>
  </si>
  <si>
    <t>42231 Oprema za grijanje, ventilaciju i hlađenje</t>
  </si>
  <si>
    <t>42221 Radio i TV prijemnici</t>
  </si>
  <si>
    <t>42219 Ostala uredska oprema</t>
  </si>
  <si>
    <t>42212 Uredski namještaj</t>
  </si>
  <si>
    <t>42211 Računala i računalna oprema</t>
  </si>
  <si>
    <t>422  Postrojenja i oprema</t>
  </si>
  <si>
    <t>42 Rashodi za nabavu proizvedene dugotrajne imovine</t>
  </si>
  <si>
    <t>41261 Ostala nematerijalna imovina</t>
  </si>
  <si>
    <t>412 Nematerijalna imovina</t>
  </si>
  <si>
    <t>41 Rashodi za nabavu neproizvedene dugotrajne imovine</t>
  </si>
  <si>
    <t>4 RASHODI ZA NABAVU NEFINANCIJSKE IMOVINE</t>
  </si>
  <si>
    <t>34312 Usluge platnog prometa</t>
  </si>
  <si>
    <t>343  Ostali financijski rashodi</t>
  </si>
  <si>
    <t>32999 Ostali nespomenuti rashodi poslovanja</t>
  </si>
  <si>
    <t>32951 Upravne i administrativne pristojbe</t>
  </si>
  <si>
    <t xml:space="preserve">32942 Međunarodne članarine </t>
  </si>
  <si>
    <t>32941 Tuzemne članarine</t>
  </si>
  <si>
    <t>32931 Reprezentacija</t>
  </si>
  <si>
    <t>32923 Premije osiguranja zaposlenih</t>
  </si>
  <si>
    <t>32922 Premije osiguranja ostale imovine</t>
  </si>
  <si>
    <t>32911 Naknade članovima predstavničkih i izvršnih tijela</t>
  </si>
  <si>
    <t>329  Ostali nespomenuti rashodi poslovanja</t>
  </si>
  <si>
    <t>32412 Naknade ostalih troškova</t>
  </si>
  <si>
    <t>32411 Naknade troškova službenog puta</t>
  </si>
  <si>
    <t>324 Naknade osobama izvan radnog odnosa</t>
  </si>
  <si>
    <t>32399 Ostale nespomenute usluge</t>
  </si>
  <si>
    <t>32392 Film i izrada fotografija</t>
  </si>
  <si>
    <t>32391 Grafičke i tiskarske usluge i sl.</t>
  </si>
  <si>
    <t>32389 Ostale računalne usluge</t>
  </si>
  <si>
    <t>32382 Usluge razvoja softwera</t>
  </si>
  <si>
    <t>,</t>
  </si>
  <si>
    <t>32381 Usluge ažuriranja računalnih baza</t>
  </si>
  <si>
    <t>32379 Ostale intelektualne usluge</t>
  </si>
  <si>
    <t>32377 Usluge agencija, studentskog servisa</t>
  </si>
  <si>
    <t>32375 Geodetsko-katastarske usluge</t>
  </si>
  <si>
    <t>32373 Usluge odvjetnika i pravnog savjetovanja</t>
  </si>
  <si>
    <t>32372 Ugovori o djelu</t>
  </si>
  <si>
    <t>32371 Autorski honorari</t>
  </si>
  <si>
    <t>32361 Obvezni i preventivni zdravstveni pregledi</t>
  </si>
  <si>
    <t>32355 Zakupnine i najamnine za prijevpzna sredstva</t>
  </si>
  <si>
    <t>32353 Zakupnine i najamnine za opremu</t>
  </si>
  <si>
    <t>32352 Zakupnine i najamnine za građevinske objekte</t>
  </si>
  <si>
    <t>32349 Ostale komunalne usluge</t>
  </si>
  <si>
    <t>32345 Usluge čišćenja,pranja i slično</t>
  </si>
  <si>
    <t>32343 Deratizacija i dezinsekcija</t>
  </si>
  <si>
    <t>32342 Iznošenje i odvoz smeća</t>
  </si>
  <si>
    <t>32341 Opskrba vodom</t>
  </si>
  <si>
    <t>32339 Ost.usluge promidžbe i informiranja</t>
  </si>
  <si>
    <t>32334 Promidžbeni materijal</t>
  </si>
  <si>
    <t>32332 Tisak</t>
  </si>
  <si>
    <t>32331 Elektronski mediji</t>
  </si>
  <si>
    <t>32329 Ost.usl.tekućeg i inv.održavanja</t>
  </si>
  <si>
    <t>32322 Usl.tekućeg i inv.održavanja opreme</t>
  </si>
  <si>
    <t>32321 Usl.tekućeg inv.održa vanja građ.objekata</t>
  </si>
  <si>
    <t>32319 Ostale usluge za komunikaciju i prijevoz</t>
  </si>
  <si>
    <t>32313 Poštarina</t>
  </si>
  <si>
    <t>32312 Usluge interneta</t>
  </si>
  <si>
    <t>32311 Usluge telefona, telefaxa</t>
  </si>
  <si>
    <t>323  Rashodi za usluge</t>
  </si>
  <si>
    <t>32271 Službena, radna i zaštitna odjeća i obuća</t>
  </si>
  <si>
    <t>32251 Sitni inventar</t>
  </si>
  <si>
    <t>32244 Ost.mat.i dijelovi za tekuće i inv.održavanje</t>
  </si>
  <si>
    <t>32242 Materijal i dijelovi za tekuće i inv.održ.opreme</t>
  </si>
  <si>
    <t>32241 Materijal i dijelovi za tekuće i inv.održavanje građ.objekata</t>
  </si>
  <si>
    <t>32234 Motorni benzin i duzel gorivo</t>
  </si>
  <si>
    <t>32231 Električna energija</t>
  </si>
  <si>
    <t>32229 Ostali materijal i sirovine</t>
  </si>
  <si>
    <t>32225 Roba</t>
  </si>
  <si>
    <t xml:space="preserve">32224 Namirnice </t>
  </si>
  <si>
    <t xml:space="preserve">32222 Pomoćni materijal </t>
  </si>
  <si>
    <t>32219 Ost.materijali za potrebe redovnog poslovanja</t>
  </si>
  <si>
    <t>32216 Materijal za higijenske potrebe</t>
  </si>
  <si>
    <t>32214 Materijal i sr.za čišćenje</t>
  </si>
  <si>
    <t>32212 Literatura (publikacije,časopisi,glasila i ost.)</t>
  </si>
  <si>
    <t>32211 Uredski materijal</t>
  </si>
  <si>
    <t>322  Rashodi za materijal i energiju</t>
  </si>
  <si>
    <t>32132 Tečajevi i stručni ispiti</t>
  </si>
  <si>
    <t>32131 Seminari,savjetovanja i simpoziji</t>
  </si>
  <si>
    <t>32121 Naknade za prijevoz na posao i s posla</t>
  </si>
  <si>
    <t>32119 Ostali rashodi za sl.putovanja</t>
  </si>
  <si>
    <t>32116 Naknade za prijevoz na sl.putu u inoz.</t>
  </si>
  <si>
    <t>32115 Naknade za prijevoz na sl.putu u zemlji</t>
  </si>
  <si>
    <t>32114 Naknade za smještaj na sl.putu u inoz.</t>
  </si>
  <si>
    <t>32113 Naknade za smještaj na sl.putu u zemlji</t>
  </si>
  <si>
    <t>32112 Dnevnice za sl.put u inozemstvu</t>
  </si>
  <si>
    <t>32111 Dnevnice za sl.put u zemlji</t>
  </si>
  <si>
    <t>321  Naknade troškova zaposlenima</t>
  </si>
  <si>
    <t>32 Materijalni rashodi</t>
  </si>
  <si>
    <t>3  RASHODI POSLOVANJA</t>
  </si>
  <si>
    <t>PROGRAMI I PROJEKTI</t>
  </si>
  <si>
    <t>B</t>
  </si>
  <si>
    <t>42222 Telefoni i ostali komunikacijski uređaji</t>
  </si>
  <si>
    <t>421 Poslovni objekti</t>
  </si>
  <si>
    <t>34 Financijski rashodi</t>
  </si>
  <si>
    <t>32955 Novčana naknada zbog nezap.</t>
  </si>
  <si>
    <t>32953 Javnobilježničke pristojbe</t>
  </si>
  <si>
    <t>32952 Sudske pristojbe</t>
  </si>
  <si>
    <t>32921 Premije osig.prij.sr</t>
  </si>
  <si>
    <t>32394 Usluge pri reg.prij.sr</t>
  </si>
  <si>
    <t>32323 Usluge tek.i inv.održ.prij.sr.</t>
  </si>
  <si>
    <t>32252 Auto gume</t>
  </si>
  <si>
    <t>32243 Materijal i dijelovi za tek.i inv.održavanje transp.sr.</t>
  </si>
  <si>
    <t>31332 Doprinosi za obv.osig.u slučaju nezaposlenosti</t>
  </si>
  <si>
    <t>31322 Doprinosi za obv.zdr.osig.zaštite zdr.na radu</t>
  </si>
  <si>
    <t>31321 Doprinosi za obvezno zdr.osiguranje</t>
  </si>
  <si>
    <t>313  Doprinosi na plaće</t>
  </si>
  <si>
    <t>31219 Ostali nenavedeni troškovi</t>
  </si>
  <si>
    <t>31216 Regres za godišnji odmor</t>
  </si>
  <si>
    <t>31215 Naknade za bolest,invalidnost i smrtni sl.</t>
  </si>
  <si>
    <t>31214 Otpremnine</t>
  </si>
  <si>
    <t>31213 Darovi</t>
  </si>
  <si>
    <t>31212 Nagrade</t>
  </si>
  <si>
    <t>312  Ostali rashodi za zaposlene</t>
  </si>
  <si>
    <t>31111 Plaće za zaposlene</t>
  </si>
  <si>
    <t>311  Plaće</t>
  </si>
  <si>
    <t>31    Rashodi za zaposlene</t>
  </si>
  <si>
    <t>PLAĆE I MATERIJALNI TROŠKOVI</t>
  </si>
  <si>
    <t>A</t>
  </si>
  <si>
    <t>DUBROVAČKI MUZEJI</t>
  </si>
  <si>
    <t>namjenski</t>
  </si>
  <si>
    <t>vlastiti</t>
  </si>
  <si>
    <t>grad</t>
  </si>
  <si>
    <t>PROJEKCIJA PLANA ZA 2022.</t>
  </si>
  <si>
    <t>PROJEKCIJA PLANA ZA 2021.</t>
  </si>
  <si>
    <t>Namjenski primici od zaduživanja</t>
  </si>
  <si>
    <t>Prihodi od nefinancijske imovine i nadoknade šteta s osnova osiguranja</t>
  </si>
  <si>
    <t>Donacije</t>
  </si>
  <si>
    <t>Pomoći</t>
  </si>
  <si>
    <t>Prihodi za posebne namjene</t>
  </si>
  <si>
    <t>Vlastiti prihodi</t>
  </si>
  <si>
    <t>Opći prihodi i primici</t>
  </si>
  <si>
    <t>PRIJEDLOG PLANA ZA 2020.</t>
  </si>
  <si>
    <t>Naziv</t>
  </si>
  <si>
    <t>Šifra</t>
  </si>
  <si>
    <t>PLAN RASHODA I IZDATAKA - 2020.</t>
  </si>
  <si>
    <t>DUBROVAČKI MUZEJI   -   PLAN PRIHODA I PRIMITAKA</t>
  </si>
  <si>
    <t>u kunama</t>
  </si>
  <si>
    <t>Izvor prihoda i primitaka</t>
  </si>
  <si>
    <t>2020.</t>
  </si>
  <si>
    <t>Oznaka                           rač.iz                                      računskog                                         plana</t>
  </si>
  <si>
    <t xml:space="preserve">Donacije </t>
  </si>
  <si>
    <t>Prihodi od prodaje  nefinancijske imovine i nadoknade šteta s osnova osiguranja</t>
  </si>
  <si>
    <t>Ukupno (po izvorima)</t>
  </si>
  <si>
    <t>Ukupno prihodi i primici za 2020.</t>
  </si>
  <si>
    <t>2021.</t>
  </si>
  <si>
    <t>Ukupno prihodi i primici za 2021.</t>
  </si>
  <si>
    <t>2022.</t>
  </si>
  <si>
    <t>Ukupno prihodi i primici za 2022.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</si>
</sst>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#,##0_ ;\-#,##0\ "/>
  </numFmts>
  <fonts count="34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0"/>
      <color rgb="FF7030A0"/>
      <name val="MS Sans Serif"/>
      <family val="2"/>
      <charset val="238"/>
    </font>
    <font>
      <sz val="10"/>
      <name val="MS Sans Serif"/>
      <family val="2"/>
      <charset val="238"/>
    </font>
    <font>
      <sz val="10"/>
      <color rgb="FF7030A0"/>
      <name val="Arial"/>
      <family val="2"/>
      <charset val="238"/>
    </font>
    <font>
      <sz val="14"/>
      <color rgb="FF7030A0"/>
      <name val="Times New Roman"/>
      <family val="1"/>
      <charset val="238"/>
    </font>
    <font>
      <sz val="14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MS Sans Serif"/>
      <family val="2"/>
      <charset val="238"/>
    </font>
    <font>
      <b/>
      <u/>
      <sz val="11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sz val="11"/>
      <color indexed="8"/>
      <name val="MS Sans Serif"/>
      <family val="2"/>
      <charset val="238"/>
    </font>
    <font>
      <b/>
      <i/>
      <sz val="11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i/>
      <sz val="9.85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27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1" applyNumberFormat="1" applyFill="1" applyBorder="1" applyAlignment="1" applyProtection="1"/>
    <xf numFmtId="0" fontId="2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4" fontId="7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4" fontId="8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/>
    <xf numFmtId="4" fontId="9" fillId="0" borderId="0" xfId="1" applyNumberFormat="1" applyFont="1" applyFill="1" applyBorder="1" applyAlignment="1" applyProtection="1"/>
    <xf numFmtId="4" fontId="11" fillId="0" borderId="0" xfId="1" applyNumberFormat="1" applyFont="1" applyFill="1" applyBorder="1" applyAlignment="1" applyProtection="1"/>
    <xf numFmtId="3" fontId="9" fillId="0" borderId="0" xfId="1" applyNumberFormat="1" applyFont="1" applyFill="1" applyBorder="1" applyAlignment="1" applyProtection="1"/>
    <xf numFmtId="3" fontId="9" fillId="0" borderId="0" xfId="1" applyNumberFormat="1" applyFont="1"/>
    <xf numFmtId="0" fontId="12" fillId="2" borderId="0" xfId="1" applyNumberFormat="1" applyFont="1" applyFill="1" applyBorder="1" applyAlignment="1" applyProtection="1"/>
    <xf numFmtId="0" fontId="13" fillId="0" borderId="0" xfId="1" applyFont="1"/>
    <xf numFmtId="0" fontId="9" fillId="0" borderId="0" xfId="1" applyFont="1"/>
    <xf numFmtId="3" fontId="14" fillId="0" borderId="0" xfId="1" applyNumberFormat="1" applyFont="1"/>
    <xf numFmtId="3" fontId="15" fillId="0" borderId="0" xfId="1" applyNumberFormat="1" applyFont="1"/>
    <xf numFmtId="3" fontId="15" fillId="0" borderId="0" xfId="1" applyNumberFormat="1" applyFont="1" applyFill="1" applyBorder="1" applyAlignment="1" applyProtection="1"/>
    <xf numFmtId="0" fontId="15" fillId="0" borderId="0" xfId="1" applyFont="1"/>
    <xf numFmtId="0" fontId="3" fillId="0" borderId="0" xfId="1" applyFont="1"/>
    <xf numFmtId="3" fontId="16" fillId="0" borderId="0" xfId="1" applyNumberFormat="1" applyFont="1"/>
    <xf numFmtId="0" fontId="14" fillId="0" borderId="0" xfId="1" applyFont="1"/>
    <xf numFmtId="3" fontId="13" fillId="0" borderId="0" xfId="1" applyNumberFormat="1" applyFont="1"/>
    <xf numFmtId="3" fontId="17" fillId="0" borderId="0" xfId="1" applyNumberFormat="1" applyFont="1"/>
    <xf numFmtId="0" fontId="18" fillId="0" borderId="0" xfId="1" applyNumberFormat="1" applyFont="1" applyFill="1" applyBorder="1" applyAlignment="1" applyProtection="1"/>
    <xf numFmtId="0" fontId="19" fillId="0" borderId="0" xfId="1" applyFont="1"/>
    <xf numFmtId="3" fontId="3" fillId="0" borderId="0" xfId="1" applyNumberFormat="1" applyFont="1"/>
    <xf numFmtId="3" fontId="20" fillId="0" borderId="0" xfId="1" applyNumberFormat="1" applyFont="1"/>
    <xf numFmtId="0" fontId="16" fillId="0" borderId="0" xfId="1" applyFont="1"/>
    <xf numFmtId="3" fontId="21" fillId="0" borderId="0" xfId="1" applyNumberFormat="1" applyFont="1" applyFill="1" applyBorder="1" applyAlignment="1" applyProtection="1"/>
    <xf numFmtId="3" fontId="16" fillId="0" borderId="0" xfId="1" applyNumberFormat="1" applyFont="1" applyFill="1" applyBorder="1" applyAlignment="1" applyProtection="1"/>
    <xf numFmtId="0" fontId="21" fillId="0" borderId="0" xfId="1" applyFont="1"/>
    <xf numFmtId="3" fontId="22" fillId="0" borderId="0" xfId="1" applyNumberFormat="1" applyFont="1"/>
    <xf numFmtId="3" fontId="23" fillId="0" borderId="0" xfId="1" applyNumberFormat="1" applyFont="1"/>
    <xf numFmtId="0" fontId="23" fillId="0" borderId="0" xfId="1" applyFont="1" applyAlignment="1">
      <alignment wrapText="1"/>
    </xf>
    <xf numFmtId="0" fontId="23" fillId="0" borderId="0" xfId="1" applyFont="1"/>
    <xf numFmtId="0" fontId="9" fillId="0" borderId="0" xfId="1" applyNumberFormat="1" applyFont="1" applyFill="1" applyBorder="1" applyAlignment="1" applyProtection="1">
      <alignment wrapText="1"/>
    </xf>
    <xf numFmtId="0" fontId="15" fillId="0" borderId="0" xfId="1" applyNumberFormat="1" applyFont="1" applyFill="1" applyBorder="1" applyAlignment="1" applyProtection="1">
      <alignment horizontal="center"/>
    </xf>
    <xf numFmtId="3" fontId="24" fillId="0" borderId="0" xfId="1" applyNumberFormat="1" applyFont="1" applyFill="1" applyBorder="1" applyAlignment="1" applyProtection="1"/>
    <xf numFmtId="3" fontId="21" fillId="0" borderId="0" xfId="1" applyNumberFormat="1" applyFont="1"/>
    <xf numFmtId="0" fontId="22" fillId="0" borderId="0" xfId="1" applyFont="1"/>
    <xf numFmtId="0" fontId="25" fillId="0" borderId="0" xfId="1" applyNumberFormat="1" applyFont="1" applyFill="1" applyBorder="1" applyAlignment="1" applyProtection="1"/>
    <xf numFmtId="0" fontId="16" fillId="0" borderId="0" xfId="1" applyFont="1" applyAlignment="1">
      <alignment wrapText="1"/>
    </xf>
    <xf numFmtId="0" fontId="26" fillId="0" borderId="0" xfId="1" applyNumberFormat="1" applyFont="1" applyFill="1" applyBorder="1" applyAlignment="1" applyProtection="1">
      <alignment wrapText="1"/>
    </xf>
    <xf numFmtId="3" fontId="16" fillId="0" borderId="0" xfId="1" applyNumberFormat="1" applyFont="1" applyFill="1" applyBorder="1" applyAlignment="1" applyProtection="1">
      <alignment horizontal="center"/>
    </xf>
    <xf numFmtId="164" fontId="9" fillId="0" borderId="0" xfId="2" applyNumberFormat="1" applyFont="1" applyFill="1" applyBorder="1" applyAlignment="1" applyProtection="1"/>
    <xf numFmtId="3" fontId="9" fillId="0" borderId="0" xfId="1" applyNumberFormat="1" applyFont="1" applyFill="1" applyBorder="1" applyAlignment="1" applyProtection="1">
      <alignment wrapText="1"/>
    </xf>
    <xf numFmtId="0" fontId="15" fillId="2" borderId="1" xfId="1" applyNumberFormat="1" applyFont="1" applyFill="1" applyBorder="1" applyAlignment="1" applyProtection="1">
      <alignment horizontal="center" vertical="center" wrapText="1"/>
    </xf>
    <xf numFmtId="0" fontId="28" fillId="2" borderId="1" xfId="1" applyNumberFormat="1" applyFont="1" applyFill="1" applyBorder="1" applyAlignment="1" applyProtection="1">
      <alignment horizontal="center" vertical="center" wrapText="1"/>
    </xf>
    <xf numFmtId="0" fontId="28" fillId="2" borderId="2" xfId="1" applyNumberFormat="1" applyFont="1" applyFill="1" applyBorder="1" applyAlignment="1" applyProtection="1">
      <alignment horizontal="center" vertical="center" wrapText="1"/>
    </xf>
    <xf numFmtId="0" fontId="29" fillId="0" borderId="0" xfId="1" applyNumberFormat="1" applyFont="1" applyFill="1" applyBorder="1" applyAlignment="1" applyProtection="1">
      <alignment horizontal="center" vertical="center"/>
    </xf>
    <xf numFmtId="0" fontId="29" fillId="0" borderId="3" xfId="1" applyNumberFormat="1" applyFont="1" applyFill="1" applyBorder="1" applyAlignment="1" applyProtection="1">
      <alignment horizontal="center" vertical="center"/>
    </xf>
    <xf numFmtId="0" fontId="29" fillId="0" borderId="3" xfId="1" applyNumberFormat="1" applyFont="1" applyFill="1" applyBorder="1" applyAlignment="1" applyProtection="1">
      <alignment horizontal="left" vertical="center"/>
    </xf>
    <xf numFmtId="1" fontId="31" fillId="0" borderId="0" xfId="1" applyNumberFormat="1" applyFont="1" applyAlignment="1">
      <alignment wrapText="1"/>
    </xf>
    <xf numFmtId="0" fontId="9" fillId="0" borderId="0" xfId="1" applyFont="1" applyAlignment="1">
      <alignment horizontal="right"/>
    </xf>
    <xf numFmtId="1" fontId="15" fillId="3" borderId="4" xfId="1" applyNumberFormat="1" applyFont="1" applyFill="1" applyBorder="1" applyAlignment="1">
      <alignment horizontal="right" vertical="top" wrapText="1"/>
    </xf>
    <xf numFmtId="1" fontId="15" fillId="3" borderId="8" xfId="1" applyNumberFormat="1" applyFont="1" applyFill="1" applyBorder="1" applyAlignment="1">
      <alignment horizontal="left" wrapText="1"/>
    </xf>
    <xf numFmtId="0" fontId="15" fillId="0" borderId="9" xfId="1" applyFont="1" applyBorder="1" applyAlignment="1">
      <alignment vertical="center" wrapText="1"/>
    </xf>
    <xf numFmtId="0" fontId="15" fillId="0" borderId="10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1" fontId="9" fillId="0" borderId="4" xfId="1" applyNumberFormat="1" applyFont="1" applyBorder="1" applyAlignment="1">
      <alignment horizontal="left" wrapText="1"/>
    </xf>
    <xf numFmtId="3" fontId="9" fillId="0" borderId="12" xfId="1" applyNumberFormat="1" applyFont="1" applyBorder="1" applyAlignment="1">
      <alignment horizontal="center" vertical="center" wrapText="1"/>
    </xf>
    <xf numFmtId="3" fontId="9" fillId="0" borderId="13" xfId="1" applyNumberFormat="1" applyFont="1" applyBorder="1"/>
    <xf numFmtId="3" fontId="9" fillId="0" borderId="13" xfId="1" applyNumberFormat="1" applyFont="1" applyBorder="1" applyAlignment="1">
      <alignment horizontal="right" wrapText="1"/>
    </xf>
    <xf numFmtId="3" fontId="9" fillId="0" borderId="13" xfId="1" applyNumberFormat="1" applyFont="1" applyBorder="1" applyAlignment="1">
      <alignment horizontal="right" vertical="center" wrapText="1"/>
    </xf>
    <xf numFmtId="3" fontId="9" fillId="0" borderId="13" xfId="1" applyNumberFormat="1" applyFont="1" applyBorder="1" applyAlignment="1">
      <alignment horizontal="center" vertical="center" wrapText="1"/>
    </xf>
    <xf numFmtId="3" fontId="9" fillId="0" borderId="14" xfId="1" applyNumberFormat="1" applyFont="1" applyBorder="1" applyAlignment="1">
      <alignment horizontal="center" vertical="center" wrapText="1"/>
    </xf>
    <xf numFmtId="3" fontId="9" fillId="0" borderId="15" xfId="1" applyNumberFormat="1" applyFont="1" applyBorder="1" applyAlignment="1">
      <alignment horizontal="center" vertical="center" wrapText="1"/>
    </xf>
    <xf numFmtId="1" fontId="9" fillId="0" borderId="16" xfId="1" applyNumberFormat="1" applyFont="1" applyBorder="1" applyAlignment="1">
      <alignment horizontal="left" wrapText="1"/>
    </xf>
    <xf numFmtId="3" fontId="9" fillId="0" borderId="17" xfId="1" applyNumberFormat="1" applyFont="1" applyBorder="1"/>
    <xf numFmtId="3" fontId="9" fillId="0" borderId="18" xfId="1" applyNumberFormat="1" applyFont="1" applyBorder="1"/>
    <xf numFmtId="3" fontId="9" fillId="0" borderId="19" xfId="1" applyNumberFormat="1" applyFont="1" applyBorder="1"/>
    <xf numFmtId="3" fontId="9" fillId="0" borderId="20" xfId="1" applyNumberFormat="1" applyFont="1" applyBorder="1"/>
    <xf numFmtId="1" fontId="9" fillId="0" borderId="21" xfId="1" applyNumberFormat="1" applyFont="1" applyBorder="1" applyAlignment="1">
      <alignment horizontal="left" wrapText="1"/>
    </xf>
    <xf numFmtId="3" fontId="9" fillId="0" borderId="22" xfId="1" applyNumberFormat="1" applyFont="1" applyBorder="1"/>
    <xf numFmtId="3" fontId="9" fillId="0" borderId="23" xfId="1" applyNumberFormat="1" applyFont="1" applyBorder="1"/>
    <xf numFmtId="3" fontId="9" fillId="0" borderId="24" xfId="1" applyNumberFormat="1" applyFont="1" applyBorder="1"/>
    <xf numFmtId="3" fontId="9" fillId="0" borderId="25" xfId="1" applyNumberFormat="1" applyFont="1" applyBorder="1"/>
    <xf numFmtId="1" fontId="15" fillId="0" borderId="26" xfId="1" applyNumberFormat="1" applyFont="1" applyBorder="1" applyAlignment="1">
      <alignment wrapText="1"/>
    </xf>
    <xf numFmtId="3" fontId="9" fillId="0" borderId="5" xfId="1" applyNumberFormat="1" applyFont="1" applyBorder="1"/>
    <xf numFmtId="3" fontId="9" fillId="0" borderId="26" xfId="1" applyNumberFormat="1" applyFont="1" applyBorder="1"/>
    <xf numFmtId="3" fontId="9" fillId="0" borderId="6" xfId="1" applyNumberFormat="1" applyFont="1" applyBorder="1"/>
    <xf numFmtId="3" fontId="9" fillId="0" borderId="7" xfId="1" applyNumberFormat="1" applyFont="1" applyBorder="1"/>
    <xf numFmtId="1" fontId="15" fillId="0" borderId="26" xfId="1" applyNumberFormat="1" applyFont="1" applyBorder="1" applyAlignment="1">
      <alignment vertical="center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horizontal="left" vertical="center" wrapText="1"/>
    </xf>
    <xf numFmtId="1" fontId="15" fillId="0" borderId="4" xfId="1" applyNumberFormat="1" applyFont="1" applyFill="1" applyBorder="1" applyAlignment="1">
      <alignment horizontal="right" vertical="top" wrapText="1"/>
    </xf>
    <xf numFmtId="1" fontId="15" fillId="0" borderId="8" xfId="1" applyNumberFormat="1" applyFont="1" applyFill="1" applyBorder="1" applyAlignment="1">
      <alignment horizontal="left" wrapText="1"/>
    </xf>
    <xf numFmtId="0" fontId="10" fillId="0" borderId="4" xfId="1" applyNumberFormat="1" applyFont="1" applyFill="1" applyBorder="1" applyAlignment="1" applyProtection="1">
      <alignment horizontal="left" vertical="center"/>
    </xf>
    <xf numFmtId="0" fontId="10" fillId="0" borderId="16" xfId="1" applyNumberFormat="1" applyFont="1" applyFill="1" applyBorder="1" applyAlignment="1" applyProtection="1">
      <alignment horizontal="left" vertical="center"/>
    </xf>
    <xf numFmtId="0" fontId="10" fillId="0" borderId="0" xfId="1" applyNumberFormat="1" applyFont="1" applyFill="1" applyBorder="1" applyAlignment="1" applyProtection="1">
      <alignment vertical="center"/>
    </xf>
    <xf numFmtId="0" fontId="33" fillId="0" borderId="0" xfId="1" applyFont="1" applyBorder="1" applyAlignment="1">
      <alignment horizontal="center" vertical="center"/>
    </xf>
    <xf numFmtId="0" fontId="33" fillId="0" borderId="0" xfId="1" applyFont="1" applyBorder="1" applyAlignment="1">
      <alignment vertical="center"/>
    </xf>
    <xf numFmtId="3" fontId="1" fillId="0" borderId="0" xfId="1" applyNumberFormat="1" applyFill="1" applyBorder="1" applyAlignment="1" applyProtection="1"/>
    <xf numFmtId="0" fontId="22" fillId="0" borderId="5" xfId="1" applyFont="1" applyFill="1" applyBorder="1" applyAlignment="1">
      <alignment horizontal="center" vertical="center"/>
    </xf>
    <xf numFmtId="0" fontId="32" fillId="0" borderId="6" xfId="1" applyFont="1" applyFill="1" applyBorder="1" applyAlignment="1">
      <alignment horizontal="center" vertical="center"/>
    </xf>
    <xf numFmtId="0" fontId="32" fillId="0" borderId="7" xfId="1" applyFont="1" applyFill="1" applyBorder="1" applyAlignment="1">
      <alignment horizontal="center" vertical="center"/>
    </xf>
    <xf numFmtId="3" fontId="15" fillId="0" borderId="5" xfId="1" applyNumberFormat="1" applyFont="1" applyBorder="1" applyAlignment="1">
      <alignment horizontal="center"/>
    </xf>
    <xf numFmtId="3" fontId="15" fillId="0" borderId="6" xfId="1" applyNumberFormat="1" applyFont="1" applyBorder="1" applyAlignment="1">
      <alignment horizontal="center"/>
    </xf>
    <xf numFmtId="3" fontId="15" fillId="0" borderId="7" xfId="1" applyNumberFormat="1" applyFont="1" applyBorder="1" applyAlignment="1">
      <alignment horizontal="center"/>
    </xf>
    <xf numFmtId="0" fontId="30" fillId="0" borderId="0" xfId="1" applyNumberFormat="1" applyFont="1" applyFill="1" applyBorder="1" applyAlignment="1" applyProtection="1">
      <alignment horizontal="center" vertic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2"/>
  <sheetViews>
    <sheetView zoomScale="90" zoomScaleNormal="90" workbookViewId="0">
      <selection activeCell="B239" sqref="B239"/>
    </sheetView>
  </sheetViews>
  <sheetFormatPr defaultRowHeight="12.75"/>
  <cols>
    <col min="1" max="1" width="40" style="1" customWidth="1"/>
    <col min="2" max="2" width="16.85546875" style="1" customWidth="1"/>
    <col min="3" max="3" width="12" style="2" customWidth="1"/>
    <col min="4" max="4" width="11.42578125" style="3" customWidth="1"/>
    <col min="5" max="5" width="10" style="4" customWidth="1"/>
    <col min="6" max="6" width="2.140625" style="3" customWidth="1"/>
    <col min="7" max="7" width="9.140625" style="3" customWidth="1"/>
    <col min="8" max="8" width="9.5703125" style="3" customWidth="1"/>
    <col min="9" max="9" width="12.42578125" style="3" customWidth="1"/>
    <col min="10" max="10" width="14.42578125" style="3" customWidth="1"/>
    <col min="11" max="11" width="12.7109375" style="2" customWidth="1"/>
    <col min="12" max="12" width="12.140625" style="2" customWidth="1"/>
    <col min="13" max="13" width="9" style="2" customWidth="1"/>
    <col min="14" max="14" width="11" style="2" customWidth="1"/>
    <col min="15" max="15" width="11.85546875" style="2" customWidth="1"/>
    <col min="16" max="16" width="11.7109375" style="2" customWidth="1"/>
    <col min="17" max="17" width="10.140625" style="2" customWidth="1"/>
    <col min="18" max="18" width="10.85546875" style="2" customWidth="1"/>
    <col min="19" max="16384" width="9.140625" style="1"/>
  </cols>
  <sheetData>
    <row r="1" spans="1:18" ht="18">
      <c r="A1" s="58" t="s">
        <v>142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6"/>
      <c r="Q1" s="3"/>
      <c r="R1" s="3"/>
    </row>
    <row r="2" spans="1:18" ht="84" customHeight="1">
      <c r="A2" s="55" t="s">
        <v>141</v>
      </c>
      <c r="B2" s="55" t="s">
        <v>140</v>
      </c>
      <c r="C2" s="53" t="s">
        <v>139</v>
      </c>
      <c r="D2" s="54" t="s">
        <v>138</v>
      </c>
      <c r="E2" s="54" t="s">
        <v>137</v>
      </c>
      <c r="F2" s="54" t="s">
        <v>136</v>
      </c>
      <c r="G2" s="54" t="s">
        <v>135</v>
      </c>
      <c r="H2" s="54" t="s">
        <v>134</v>
      </c>
      <c r="I2" s="54" t="s">
        <v>133</v>
      </c>
      <c r="J2" s="54" t="s">
        <v>132</v>
      </c>
      <c r="K2" s="53" t="s">
        <v>131</v>
      </c>
      <c r="L2" s="53" t="s">
        <v>129</v>
      </c>
      <c r="M2" s="53" t="s">
        <v>128</v>
      </c>
      <c r="N2" s="53" t="s">
        <v>127</v>
      </c>
      <c r="O2" s="53" t="s">
        <v>130</v>
      </c>
      <c r="P2" s="53" t="s">
        <v>129</v>
      </c>
      <c r="Q2" s="53" t="s">
        <v>128</v>
      </c>
      <c r="R2" s="53" t="s">
        <v>127</v>
      </c>
    </row>
    <row r="3" spans="1:18" ht="7.5" customHeight="1">
      <c r="A3" s="43"/>
      <c r="B3" s="52"/>
      <c r="C3" s="11"/>
      <c r="D3" s="51"/>
      <c r="E3" s="16"/>
      <c r="F3" s="16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s="47" customFormat="1" ht="32.25" customHeight="1">
      <c r="A4" s="50"/>
      <c r="B4" s="49" t="s">
        <v>126</v>
      </c>
      <c r="C4" s="36">
        <f t="shared" ref="C4:R4" si="0">SUM(C6,C142)</f>
        <v>14840000</v>
      </c>
      <c r="D4" s="36">
        <f t="shared" si="0"/>
        <v>13700000</v>
      </c>
      <c r="E4" s="36">
        <f t="shared" si="0"/>
        <v>939000</v>
      </c>
      <c r="F4" s="36">
        <f t="shared" si="0"/>
        <v>0</v>
      </c>
      <c r="G4" s="36">
        <f t="shared" si="0"/>
        <v>150000</v>
      </c>
      <c r="H4" s="36">
        <f t="shared" si="0"/>
        <v>50000</v>
      </c>
      <c r="I4" s="36">
        <f t="shared" si="0"/>
        <v>1000</v>
      </c>
      <c r="J4" s="36">
        <f t="shared" si="0"/>
        <v>0</v>
      </c>
      <c r="K4" s="36">
        <f t="shared" si="0"/>
        <v>15013000</v>
      </c>
      <c r="L4" s="36">
        <f t="shared" si="0"/>
        <v>13700000</v>
      </c>
      <c r="M4" s="36">
        <f t="shared" si="0"/>
        <v>982000</v>
      </c>
      <c r="N4" s="36">
        <f t="shared" si="0"/>
        <v>331000</v>
      </c>
      <c r="O4" s="36">
        <f t="shared" si="0"/>
        <v>15123000</v>
      </c>
      <c r="P4" s="36">
        <f t="shared" si="0"/>
        <v>13800000</v>
      </c>
      <c r="Q4" s="36">
        <f t="shared" si="0"/>
        <v>992000</v>
      </c>
      <c r="R4" s="36">
        <f t="shared" si="0"/>
        <v>331000</v>
      </c>
    </row>
    <row r="5" spans="1:18" ht="6.75" customHeight="1">
      <c r="A5" s="26"/>
      <c r="B5" s="26"/>
      <c r="C5" s="26"/>
      <c r="D5" s="26"/>
      <c r="E5" s="29"/>
      <c r="F5" s="43"/>
      <c r="G5" s="42"/>
      <c r="H5" s="11"/>
      <c r="I5" s="11"/>
      <c r="J5" s="11"/>
      <c r="K5" s="16"/>
      <c r="L5" s="26"/>
      <c r="M5" s="29"/>
      <c r="N5" s="42"/>
      <c r="O5" s="11"/>
      <c r="P5" s="26"/>
      <c r="Q5" s="29"/>
      <c r="R5" s="42"/>
    </row>
    <row r="6" spans="1:18" s="47" customFormat="1" ht="30" customHeight="1">
      <c r="A6" s="34" t="s">
        <v>125</v>
      </c>
      <c r="B6" s="48" t="s">
        <v>124</v>
      </c>
      <c r="C6" s="45">
        <f t="shared" ref="C6:R6" si="1">SUM(C8,C115)</f>
        <v>11975100</v>
      </c>
      <c r="D6" s="45">
        <f t="shared" si="1"/>
        <v>11475400</v>
      </c>
      <c r="E6" s="26">
        <f t="shared" si="1"/>
        <v>498700</v>
      </c>
      <c r="F6" s="45">
        <f t="shared" si="1"/>
        <v>0</v>
      </c>
      <c r="G6" s="45">
        <f t="shared" si="1"/>
        <v>0</v>
      </c>
      <c r="H6" s="45">
        <f t="shared" si="1"/>
        <v>0</v>
      </c>
      <c r="I6" s="45">
        <f t="shared" si="1"/>
        <v>1000</v>
      </c>
      <c r="J6" s="45">
        <f t="shared" si="1"/>
        <v>0</v>
      </c>
      <c r="K6" s="45">
        <f t="shared" si="1"/>
        <v>12387000</v>
      </c>
      <c r="L6" s="45">
        <f t="shared" si="1"/>
        <v>11600000</v>
      </c>
      <c r="M6" s="26">
        <f t="shared" si="1"/>
        <v>787000</v>
      </c>
      <c r="N6" s="45">
        <f t="shared" si="1"/>
        <v>0</v>
      </c>
      <c r="O6" s="45">
        <f t="shared" si="1"/>
        <v>12497000</v>
      </c>
      <c r="P6" s="45">
        <f t="shared" si="1"/>
        <v>11700000</v>
      </c>
      <c r="Q6" s="26">
        <f t="shared" si="1"/>
        <v>797000</v>
      </c>
      <c r="R6" s="45">
        <f t="shared" si="1"/>
        <v>0</v>
      </c>
    </row>
    <row r="7" spans="1:18" ht="6" customHeight="1">
      <c r="A7" s="24"/>
      <c r="B7" s="22"/>
      <c r="C7" s="26"/>
      <c r="D7" s="29"/>
      <c r="E7" s="23"/>
      <c r="F7" s="23"/>
      <c r="G7" s="23"/>
      <c r="H7" s="23"/>
      <c r="I7" s="23"/>
      <c r="J7" s="23"/>
      <c r="K7" s="23"/>
      <c r="L7" s="29"/>
      <c r="M7" s="23"/>
      <c r="N7" s="23"/>
      <c r="O7" s="23"/>
      <c r="P7" s="29"/>
      <c r="Q7" s="23"/>
      <c r="R7" s="23"/>
    </row>
    <row r="8" spans="1:18" ht="15.75">
      <c r="A8" s="46" t="s">
        <v>96</v>
      </c>
      <c r="B8" s="22"/>
      <c r="C8" s="23">
        <f>SUM(C9,C26,C111)</f>
        <v>11866100</v>
      </c>
      <c r="D8" s="23">
        <f>SUM(D9,D26,D111)</f>
        <v>11366400</v>
      </c>
      <c r="E8" s="23">
        <f>SUM(E9,E26,E111)</f>
        <v>498700</v>
      </c>
      <c r="F8" s="23">
        <v>0</v>
      </c>
      <c r="G8" s="23">
        <f t="shared" ref="G8:R8" si="2">SUM(G9,G26,G111)</f>
        <v>0</v>
      </c>
      <c r="H8" s="23">
        <f t="shared" si="2"/>
        <v>0</v>
      </c>
      <c r="I8" s="23">
        <f t="shared" si="2"/>
        <v>1000</v>
      </c>
      <c r="J8" s="23">
        <f t="shared" si="2"/>
        <v>0</v>
      </c>
      <c r="K8" s="23">
        <f t="shared" si="2"/>
        <v>12227000</v>
      </c>
      <c r="L8" s="23">
        <f t="shared" si="2"/>
        <v>11490000</v>
      </c>
      <c r="M8" s="23">
        <f t="shared" si="2"/>
        <v>737000</v>
      </c>
      <c r="N8" s="23">
        <f t="shared" si="2"/>
        <v>0</v>
      </c>
      <c r="O8" s="23">
        <f t="shared" si="2"/>
        <v>12337000</v>
      </c>
      <c r="P8" s="23">
        <f t="shared" si="2"/>
        <v>11590000</v>
      </c>
      <c r="Q8" s="23">
        <f t="shared" si="2"/>
        <v>747000</v>
      </c>
      <c r="R8" s="23">
        <f t="shared" si="2"/>
        <v>0</v>
      </c>
    </row>
    <row r="9" spans="1:18" s="30" customFormat="1" ht="15">
      <c r="A9" s="37" t="s">
        <v>123</v>
      </c>
      <c r="B9" s="45"/>
      <c r="C9" s="22">
        <f t="shared" ref="C9:J9" si="3">SUM(C10,C13,C21)</f>
        <v>9259000</v>
      </c>
      <c r="D9" s="22">
        <f t="shared" si="3"/>
        <v>9204000</v>
      </c>
      <c r="E9" s="23">
        <f t="shared" si="3"/>
        <v>55000</v>
      </c>
      <c r="F9" s="44">
        <f t="shared" si="3"/>
        <v>0</v>
      </c>
      <c r="G9" s="44">
        <f t="shared" si="3"/>
        <v>0</v>
      </c>
      <c r="H9" s="44">
        <f t="shared" si="3"/>
        <v>0</v>
      </c>
      <c r="I9" s="44">
        <f t="shared" si="3"/>
        <v>0</v>
      </c>
      <c r="J9" s="44">
        <f t="shared" si="3"/>
        <v>0</v>
      </c>
      <c r="K9" s="44">
        <f>SUM(L9:N9)</f>
        <v>9350000</v>
      </c>
      <c r="L9" s="22">
        <f>SUM(L10,L13,L21)</f>
        <v>9300000</v>
      </c>
      <c r="M9" s="23">
        <f>SUM(M10,M13,M21)</f>
        <v>50000</v>
      </c>
      <c r="N9" s="44">
        <f>SUM(N10,N13,N21)</f>
        <v>0</v>
      </c>
      <c r="O9" s="44">
        <f>SUM(P9:R9)</f>
        <v>9450000</v>
      </c>
      <c r="P9" s="22">
        <f>SUM(P10,P13,P21)</f>
        <v>9400000</v>
      </c>
      <c r="Q9" s="23">
        <f>SUM(Q10,Q13,Q21)</f>
        <v>50000</v>
      </c>
      <c r="R9" s="44">
        <f>SUM(R10,R13,R21)</f>
        <v>0</v>
      </c>
    </row>
    <row r="10" spans="1:18" ht="15">
      <c r="A10" s="24" t="s">
        <v>122</v>
      </c>
      <c r="B10" s="24"/>
      <c r="C10" s="22">
        <f t="shared" ref="C10:J10" si="4">SUM(C11)</f>
        <v>7500000</v>
      </c>
      <c r="D10" s="22">
        <f t="shared" si="4"/>
        <v>7500000</v>
      </c>
      <c r="E10" s="26">
        <f t="shared" si="4"/>
        <v>0</v>
      </c>
      <c r="F10" s="21">
        <f t="shared" si="4"/>
        <v>0</v>
      </c>
      <c r="G10" s="21">
        <f t="shared" si="4"/>
        <v>0</v>
      </c>
      <c r="H10" s="21">
        <f t="shared" si="4"/>
        <v>0</v>
      </c>
      <c r="I10" s="21">
        <f t="shared" si="4"/>
        <v>0</v>
      </c>
      <c r="J10" s="21">
        <f t="shared" si="4"/>
        <v>0</v>
      </c>
      <c r="K10" s="23"/>
      <c r="L10" s="22">
        <f>SUM(L11)</f>
        <v>9300000</v>
      </c>
      <c r="M10" s="26">
        <f>SUM(M11)</f>
        <v>50000</v>
      </c>
      <c r="N10" s="21">
        <f>SUM(N11)</f>
        <v>0</v>
      </c>
      <c r="O10" s="23"/>
      <c r="P10" s="22">
        <f>SUM(P11)</f>
        <v>9400000</v>
      </c>
      <c r="Q10" s="26">
        <f>SUM(Q11)</f>
        <v>50000</v>
      </c>
      <c r="R10" s="21">
        <f>SUM(R11)</f>
        <v>0</v>
      </c>
    </row>
    <row r="11" spans="1:18" ht="15">
      <c r="A11" s="20" t="s">
        <v>121</v>
      </c>
      <c r="B11" s="20"/>
      <c r="C11" s="17">
        <f>SUM(D11:J11)</f>
        <v>7500000</v>
      </c>
      <c r="D11" s="17">
        <v>7500000</v>
      </c>
      <c r="E11" s="29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3"/>
      <c r="L11" s="17">
        <v>9300000</v>
      </c>
      <c r="M11" s="29">
        <v>50000</v>
      </c>
      <c r="N11" s="28">
        <v>0</v>
      </c>
      <c r="O11" s="23"/>
      <c r="P11" s="17">
        <v>9400000</v>
      </c>
      <c r="Q11" s="29">
        <v>50000</v>
      </c>
      <c r="R11" s="28">
        <v>0</v>
      </c>
    </row>
    <row r="12" spans="1:18" ht="15">
      <c r="A12" s="19"/>
      <c r="B12" s="19"/>
      <c r="C12" s="17"/>
      <c r="D12" s="17"/>
      <c r="E12" s="29"/>
      <c r="F12" s="28"/>
      <c r="G12" s="28"/>
      <c r="H12" s="28"/>
      <c r="I12" s="28"/>
      <c r="J12" s="28"/>
      <c r="K12" s="16"/>
      <c r="L12" s="17"/>
      <c r="M12" s="29"/>
      <c r="N12" s="28"/>
      <c r="O12" s="16"/>
      <c r="P12" s="17"/>
      <c r="Q12" s="29"/>
      <c r="R12" s="28"/>
    </row>
    <row r="13" spans="1:18">
      <c r="A13" s="24" t="s">
        <v>120</v>
      </c>
      <c r="B13" s="24"/>
      <c r="C13" s="22">
        <f t="shared" ref="C13:J13" si="5">SUM(C14:C19)</f>
        <v>459000</v>
      </c>
      <c r="D13" s="22">
        <f t="shared" si="5"/>
        <v>404000</v>
      </c>
      <c r="E13" s="22">
        <f t="shared" si="5"/>
        <v>55000</v>
      </c>
      <c r="F13" s="22">
        <f t="shared" si="5"/>
        <v>0</v>
      </c>
      <c r="G13" s="22">
        <f t="shared" si="5"/>
        <v>0</v>
      </c>
      <c r="H13" s="22">
        <f t="shared" si="5"/>
        <v>0</v>
      </c>
      <c r="I13" s="22">
        <f t="shared" si="5"/>
        <v>0</v>
      </c>
      <c r="J13" s="22">
        <f t="shared" si="5"/>
        <v>0</v>
      </c>
      <c r="K13" s="23"/>
      <c r="L13" s="22">
        <f>SUM(L14:L19)</f>
        <v>0</v>
      </c>
      <c r="M13" s="22">
        <f>SUM(M14:M19)</f>
        <v>0</v>
      </c>
      <c r="N13" s="22">
        <f>SUM(N14:N19)</f>
        <v>0</v>
      </c>
      <c r="O13" s="23"/>
      <c r="P13" s="22">
        <f>SUM(P14:P19)</f>
        <v>0</v>
      </c>
      <c r="Q13" s="22">
        <f>SUM(Q14:Q19)</f>
        <v>0</v>
      </c>
      <c r="R13" s="22">
        <f>SUM(R14:R19)</f>
        <v>0</v>
      </c>
    </row>
    <row r="14" spans="1:18" ht="15">
      <c r="A14" s="20" t="s">
        <v>119</v>
      </c>
      <c r="B14" s="20"/>
      <c r="C14" s="17">
        <f t="shared" ref="C14:C19" si="6">SUM(D14:J14)</f>
        <v>119000</v>
      </c>
      <c r="D14" s="17">
        <v>84000</v>
      </c>
      <c r="E14" s="17">
        <v>35000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3"/>
      <c r="L14" s="17">
        <v>0</v>
      </c>
      <c r="M14" s="17">
        <v>0</v>
      </c>
      <c r="N14" s="28">
        <v>0</v>
      </c>
      <c r="O14" s="23"/>
      <c r="P14" s="17">
        <v>0</v>
      </c>
      <c r="Q14" s="17">
        <v>0</v>
      </c>
      <c r="R14" s="28">
        <v>0</v>
      </c>
    </row>
    <row r="15" spans="1:18" ht="15">
      <c r="A15" s="20" t="s">
        <v>118</v>
      </c>
      <c r="B15" s="20"/>
      <c r="C15" s="17">
        <f t="shared" si="6"/>
        <v>55000</v>
      </c>
      <c r="D15" s="17">
        <v>55000</v>
      </c>
      <c r="E15" s="17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3"/>
      <c r="L15" s="17">
        <v>0</v>
      </c>
      <c r="M15" s="17">
        <v>0</v>
      </c>
      <c r="N15" s="28">
        <v>0</v>
      </c>
      <c r="O15" s="23"/>
      <c r="P15" s="17">
        <v>0</v>
      </c>
      <c r="Q15" s="17">
        <v>0</v>
      </c>
      <c r="R15" s="28">
        <v>0</v>
      </c>
    </row>
    <row r="16" spans="1:18" ht="15">
      <c r="A16" s="20" t="s">
        <v>117</v>
      </c>
      <c r="B16" s="20"/>
      <c r="C16" s="17">
        <f t="shared" si="6"/>
        <v>60000</v>
      </c>
      <c r="D16" s="17">
        <v>40000</v>
      </c>
      <c r="E16" s="17">
        <v>20000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16"/>
      <c r="L16" s="17">
        <v>0</v>
      </c>
      <c r="M16" s="17">
        <v>0</v>
      </c>
      <c r="N16" s="28">
        <v>0</v>
      </c>
      <c r="O16" s="16"/>
      <c r="P16" s="17">
        <v>0</v>
      </c>
      <c r="Q16" s="17">
        <v>0</v>
      </c>
      <c r="R16" s="28">
        <v>0</v>
      </c>
    </row>
    <row r="17" spans="1:18">
      <c r="A17" s="20" t="s">
        <v>116</v>
      </c>
      <c r="B17" s="20"/>
      <c r="C17" s="17">
        <f t="shared" si="6"/>
        <v>100000</v>
      </c>
      <c r="D17" s="17">
        <v>100000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6"/>
      <c r="L17" s="17">
        <v>0</v>
      </c>
      <c r="M17" s="17">
        <v>0</v>
      </c>
      <c r="N17" s="17">
        <v>0</v>
      </c>
      <c r="O17" s="16"/>
      <c r="P17" s="17">
        <v>0</v>
      </c>
      <c r="Q17" s="17">
        <v>0</v>
      </c>
      <c r="R17" s="17">
        <v>0</v>
      </c>
    </row>
    <row r="18" spans="1:18" ht="15">
      <c r="A18" s="20" t="s">
        <v>115</v>
      </c>
      <c r="B18" s="20"/>
      <c r="C18" s="17">
        <f t="shared" si="6"/>
        <v>125000</v>
      </c>
      <c r="D18" s="17">
        <v>125000</v>
      </c>
      <c r="E18" s="17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16"/>
      <c r="L18" s="17">
        <v>0</v>
      </c>
      <c r="M18" s="17">
        <v>0</v>
      </c>
      <c r="N18" s="28">
        <v>0</v>
      </c>
      <c r="O18" s="16"/>
      <c r="P18" s="17">
        <v>0</v>
      </c>
      <c r="Q18" s="17">
        <v>0</v>
      </c>
      <c r="R18" s="28">
        <v>0</v>
      </c>
    </row>
    <row r="19" spans="1:18">
      <c r="A19" s="20" t="s">
        <v>114</v>
      </c>
      <c r="B19" s="20"/>
      <c r="C19" s="17">
        <f t="shared" si="6"/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6"/>
      <c r="L19" s="17">
        <v>0</v>
      </c>
      <c r="M19" s="17">
        <v>0</v>
      </c>
      <c r="N19" s="17">
        <v>0</v>
      </c>
      <c r="O19" s="16"/>
      <c r="P19" s="17">
        <v>0</v>
      </c>
      <c r="Q19" s="17">
        <v>0</v>
      </c>
      <c r="R19" s="17">
        <v>0</v>
      </c>
    </row>
    <row r="20" spans="1:18" ht="15">
      <c r="A20" s="19"/>
      <c r="B20" s="19"/>
      <c r="C20" s="17"/>
      <c r="D20" s="17"/>
      <c r="E20" s="29"/>
      <c r="F20" s="28"/>
      <c r="G20" s="28"/>
      <c r="H20" s="28"/>
      <c r="I20" s="28"/>
      <c r="J20" s="28"/>
      <c r="K20" s="23"/>
      <c r="L20" s="17"/>
      <c r="M20" s="29"/>
      <c r="N20" s="28"/>
      <c r="O20" s="23"/>
      <c r="P20" s="17"/>
      <c r="Q20" s="29"/>
      <c r="R20" s="28"/>
    </row>
    <row r="21" spans="1:18" ht="15">
      <c r="A21" s="24" t="s">
        <v>113</v>
      </c>
      <c r="B21" s="24"/>
      <c r="C21" s="22">
        <f t="shared" ref="C21:J21" si="7">SUM(C22:C24)</f>
        <v>1300000</v>
      </c>
      <c r="D21" s="22">
        <f t="shared" si="7"/>
        <v>1300000</v>
      </c>
      <c r="E21" s="26">
        <f t="shared" si="7"/>
        <v>0</v>
      </c>
      <c r="F21" s="21">
        <f t="shared" si="7"/>
        <v>0</v>
      </c>
      <c r="G21" s="21">
        <f t="shared" si="7"/>
        <v>0</v>
      </c>
      <c r="H21" s="21">
        <f t="shared" si="7"/>
        <v>0</v>
      </c>
      <c r="I21" s="21">
        <f t="shared" si="7"/>
        <v>0</v>
      </c>
      <c r="J21" s="21">
        <f t="shared" si="7"/>
        <v>0</v>
      </c>
      <c r="K21" s="23"/>
      <c r="L21" s="22">
        <f>SUM(L22:L24)</f>
        <v>0</v>
      </c>
      <c r="M21" s="26">
        <f>SUM(M22:M24)</f>
        <v>0</v>
      </c>
      <c r="N21" s="21">
        <f>SUM(N22:N24)</f>
        <v>0</v>
      </c>
      <c r="O21" s="23"/>
      <c r="P21" s="22">
        <f>SUM(P22:P24)</f>
        <v>0</v>
      </c>
      <c r="Q21" s="26">
        <f>SUM(Q22:Q24)</f>
        <v>0</v>
      </c>
      <c r="R21" s="21">
        <f>SUM(R22:R24)</f>
        <v>0</v>
      </c>
    </row>
    <row r="22" spans="1:18">
      <c r="A22" s="20" t="s">
        <v>112</v>
      </c>
      <c r="B22" s="20"/>
      <c r="C22" s="17">
        <f>SUM(D22:J22)</f>
        <v>1300000</v>
      </c>
      <c r="D22" s="17">
        <v>1300000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23"/>
      <c r="L22" s="17">
        <v>0</v>
      </c>
      <c r="M22" s="17">
        <v>0</v>
      </c>
      <c r="N22" s="17">
        <v>0</v>
      </c>
      <c r="O22" s="23"/>
      <c r="P22" s="17">
        <v>0</v>
      </c>
      <c r="Q22" s="17">
        <v>0</v>
      </c>
      <c r="R22" s="17">
        <v>0</v>
      </c>
    </row>
    <row r="23" spans="1:18">
      <c r="A23" s="20" t="s">
        <v>111</v>
      </c>
      <c r="B23" s="20"/>
      <c r="C23" s="17">
        <f>SUM(D23:J23)</f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23"/>
      <c r="L23" s="17">
        <v>0</v>
      </c>
      <c r="M23" s="17">
        <v>0</v>
      </c>
      <c r="N23" s="17">
        <v>0</v>
      </c>
      <c r="O23" s="23"/>
      <c r="P23" s="17">
        <v>0</v>
      </c>
      <c r="Q23" s="17">
        <v>0</v>
      </c>
      <c r="R23" s="17">
        <v>0</v>
      </c>
    </row>
    <row r="24" spans="1:18">
      <c r="A24" s="20" t="s">
        <v>110</v>
      </c>
      <c r="B24" s="20"/>
      <c r="C24" s="17">
        <f>SUM(D24:J24)</f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6"/>
      <c r="L24" s="17">
        <v>0</v>
      </c>
      <c r="M24" s="17">
        <v>0</v>
      </c>
      <c r="N24" s="17">
        <v>0</v>
      </c>
      <c r="O24" s="16"/>
      <c r="P24" s="17">
        <v>0</v>
      </c>
      <c r="Q24" s="17">
        <v>0</v>
      </c>
      <c r="R24" s="17">
        <v>0</v>
      </c>
    </row>
    <row r="25" spans="1:18" ht="15">
      <c r="A25" s="19"/>
      <c r="B25" s="28"/>
      <c r="C25" s="17"/>
      <c r="D25" s="17"/>
      <c r="E25" s="17"/>
      <c r="F25" s="28"/>
      <c r="G25" s="28"/>
      <c r="H25" s="17"/>
      <c r="I25" s="17"/>
      <c r="J25" s="28"/>
      <c r="K25" s="16"/>
      <c r="L25" s="17">
        <v>0</v>
      </c>
      <c r="M25" s="17"/>
      <c r="N25" s="28"/>
      <c r="O25" s="16"/>
      <c r="P25" s="17"/>
      <c r="Q25" s="17"/>
      <c r="R25" s="28"/>
    </row>
    <row r="26" spans="1:18" s="30" customFormat="1" ht="15">
      <c r="A26" s="34" t="s">
        <v>95</v>
      </c>
      <c r="B26" s="22"/>
      <c r="C26" s="21">
        <f>SUM(C27,C39,C59,C93,C97)</f>
        <v>2581300</v>
      </c>
      <c r="D26" s="21">
        <f>SUM(D27,D39,D59,D93,D97)</f>
        <v>2162400</v>
      </c>
      <c r="E26" s="26">
        <f>SUM(E27,E39,E59,E93,E97)</f>
        <v>417900</v>
      </c>
      <c r="F26" s="21">
        <f>SUM(F27,F39,F59,F93,F97)</f>
        <v>0</v>
      </c>
      <c r="G26" s="21">
        <f>SUM(G27,G39,G59,G93,G97,G112)</f>
        <v>0</v>
      </c>
      <c r="H26" s="21">
        <f>SUM(H27,H39,H59,H93,H97)</f>
        <v>0</v>
      </c>
      <c r="I26" s="21">
        <f>SUM(I27,I39,I59,I93,I97)</f>
        <v>1000</v>
      </c>
      <c r="J26" s="21">
        <f>SUM(J27,J39,J59,J93,J97,J112)</f>
        <v>0</v>
      </c>
      <c r="K26" s="21">
        <f>SUM(L26:N26)</f>
        <v>2857000</v>
      </c>
      <c r="L26" s="21">
        <f>SUM(L27,L39,L59,L93,L97)</f>
        <v>2190000</v>
      </c>
      <c r="M26" s="26">
        <f>SUM(M27,M39,M59,M93,M97)</f>
        <v>667000</v>
      </c>
      <c r="N26" s="21">
        <f>SUM(N27,N39,N59,N93,N97,N112)</f>
        <v>0</v>
      </c>
      <c r="O26" s="21">
        <f>SUM(P26:R26)</f>
        <v>2867000</v>
      </c>
      <c r="P26" s="21">
        <f>SUM(P27,P39,P59,P93,P97)</f>
        <v>2190000</v>
      </c>
      <c r="Q26" s="26">
        <f>SUM(Q27,Q39,Q59,Q93,Q97)</f>
        <v>677000</v>
      </c>
      <c r="R26" s="21">
        <f>SUM(R27,R39,R59,R93,R97,R112)</f>
        <v>0</v>
      </c>
    </row>
    <row r="27" spans="1:18">
      <c r="A27" s="24" t="s">
        <v>94</v>
      </c>
      <c r="B27" s="22"/>
      <c r="C27" s="22">
        <f t="shared" ref="C27:C37" si="8">SUM(D27:J27)</f>
        <v>301100</v>
      </c>
      <c r="D27" s="22">
        <f t="shared" ref="D27:J27" si="9">SUM(D28:D37)</f>
        <v>230000</v>
      </c>
      <c r="E27" s="22">
        <f t="shared" si="9"/>
        <v>71100</v>
      </c>
      <c r="F27" s="22">
        <f t="shared" si="9"/>
        <v>0</v>
      </c>
      <c r="G27" s="22">
        <f t="shared" si="9"/>
        <v>0</v>
      </c>
      <c r="H27" s="22">
        <f t="shared" si="9"/>
        <v>0</v>
      </c>
      <c r="I27" s="22">
        <f t="shared" si="9"/>
        <v>0</v>
      </c>
      <c r="J27" s="22">
        <f t="shared" si="9"/>
        <v>0</v>
      </c>
      <c r="K27" s="23"/>
      <c r="L27" s="22">
        <f>SUM(L28:L37)</f>
        <v>2190000</v>
      </c>
      <c r="M27" s="22">
        <f>SUM(M28:M37)</f>
        <v>667000</v>
      </c>
      <c r="N27" s="22">
        <f>SUM(N28:N37)</f>
        <v>0</v>
      </c>
      <c r="O27" s="23"/>
      <c r="P27" s="22">
        <f>SUM(P28:P37)</f>
        <v>2190000</v>
      </c>
      <c r="Q27" s="22">
        <f>SUM(Q28:Q37)</f>
        <v>677000</v>
      </c>
      <c r="R27" s="22">
        <f>SUM(R28:R37)</f>
        <v>0</v>
      </c>
    </row>
    <row r="28" spans="1:18">
      <c r="A28" s="20" t="s">
        <v>93</v>
      </c>
      <c r="B28" s="20"/>
      <c r="C28" s="17">
        <f t="shared" si="8"/>
        <v>5100</v>
      </c>
      <c r="D28" s="17">
        <v>0</v>
      </c>
      <c r="E28" s="17">
        <v>5100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6"/>
      <c r="L28" s="17">
        <v>2190000</v>
      </c>
      <c r="M28" s="17">
        <v>667000</v>
      </c>
      <c r="N28" s="17">
        <v>0</v>
      </c>
      <c r="O28" s="16"/>
      <c r="P28" s="17">
        <v>2190000</v>
      </c>
      <c r="Q28" s="17">
        <v>677000</v>
      </c>
      <c r="R28" s="17">
        <v>0</v>
      </c>
    </row>
    <row r="29" spans="1:18">
      <c r="A29" s="20" t="s">
        <v>92</v>
      </c>
      <c r="B29" s="20"/>
      <c r="C29" s="17">
        <f t="shared" si="8"/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6"/>
      <c r="L29" s="17">
        <v>0</v>
      </c>
      <c r="M29" s="17">
        <v>0</v>
      </c>
      <c r="N29" s="17">
        <v>0</v>
      </c>
      <c r="O29" s="16"/>
      <c r="P29" s="17">
        <v>0</v>
      </c>
      <c r="Q29" s="17">
        <v>0</v>
      </c>
      <c r="R29" s="17">
        <v>0</v>
      </c>
    </row>
    <row r="30" spans="1:18">
      <c r="A30" s="20" t="s">
        <v>91</v>
      </c>
      <c r="B30" s="20"/>
      <c r="C30" s="17">
        <f t="shared" si="8"/>
        <v>1000</v>
      </c>
      <c r="D30" s="17">
        <v>0</v>
      </c>
      <c r="E30" s="17">
        <v>1000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6"/>
      <c r="L30" s="17">
        <v>0</v>
      </c>
      <c r="M30" s="17">
        <v>0</v>
      </c>
      <c r="N30" s="17">
        <v>0</v>
      </c>
      <c r="O30" s="16"/>
      <c r="P30" s="17">
        <v>0</v>
      </c>
      <c r="Q30" s="17">
        <v>0</v>
      </c>
      <c r="R30" s="17">
        <v>0</v>
      </c>
    </row>
    <row r="31" spans="1:18">
      <c r="A31" s="20" t="s">
        <v>90</v>
      </c>
      <c r="B31" s="20"/>
      <c r="C31" s="17">
        <f t="shared" si="8"/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6"/>
      <c r="L31" s="17">
        <v>0</v>
      </c>
      <c r="M31" s="17">
        <v>0</v>
      </c>
      <c r="N31" s="17">
        <v>0</v>
      </c>
      <c r="O31" s="16"/>
      <c r="P31" s="17">
        <v>0</v>
      </c>
      <c r="Q31" s="17">
        <v>0</v>
      </c>
      <c r="R31" s="17">
        <v>0</v>
      </c>
    </row>
    <row r="32" spans="1:18">
      <c r="A32" s="20" t="s">
        <v>89</v>
      </c>
      <c r="B32" s="20"/>
      <c r="C32" s="17">
        <f t="shared" si="8"/>
        <v>15000</v>
      </c>
      <c r="D32" s="17">
        <v>0</v>
      </c>
      <c r="E32" s="17">
        <v>15000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6"/>
      <c r="L32" s="17">
        <v>0</v>
      </c>
      <c r="M32" s="17">
        <v>0</v>
      </c>
      <c r="N32" s="17">
        <v>0</v>
      </c>
      <c r="O32" s="16"/>
      <c r="P32" s="17">
        <v>0</v>
      </c>
      <c r="Q32" s="17">
        <v>0</v>
      </c>
      <c r="R32" s="17">
        <v>0</v>
      </c>
    </row>
    <row r="33" spans="1:18">
      <c r="A33" s="20" t="s">
        <v>88</v>
      </c>
      <c r="B33" s="20"/>
      <c r="C33" s="17">
        <f t="shared" si="8"/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23"/>
      <c r="L33" s="17">
        <v>0</v>
      </c>
      <c r="M33" s="17">
        <v>0</v>
      </c>
      <c r="N33" s="17">
        <v>0</v>
      </c>
      <c r="O33" s="23"/>
      <c r="P33" s="17">
        <v>0</v>
      </c>
      <c r="Q33" s="17">
        <v>0</v>
      </c>
      <c r="R33" s="17">
        <v>0</v>
      </c>
    </row>
    <row r="34" spans="1:18">
      <c r="A34" s="20" t="s">
        <v>87</v>
      </c>
      <c r="B34" s="20"/>
      <c r="C34" s="17">
        <f t="shared" si="8"/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23"/>
      <c r="L34" s="17">
        <v>0</v>
      </c>
      <c r="M34" s="17">
        <v>0</v>
      </c>
      <c r="N34" s="17">
        <v>0</v>
      </c>
      <c r="O34" s="23"/>
      <c r="P34" s="17">
        <v>0</v>
      </c>
      <c r="Q34" s="17">
        <v>0</v>
      </c>
      <c r="R34" s="17">
        <v>0</v>
      </c>
    </row>
    <row r="35" spans="1:18">
      <c r="A35" s="20" t="s">
        <v>86</v>
      </c>
      <c r="B35" s="20"/>
      <c r="C35" s="17">
        <f t="shared" si="8"/>
        <v>270000</v>
      </c>
      <c r="D35" s="17">
        <v>230000</v>
      </c>
      <c r="E35" s="17">
        <v>40000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23"/>
      <c r="L35" s="17">
        <v>0</v>
      </c>
      <c r="M35" s="17">
        <v>0</v>
      </c>
      <c r="N35" s="17">
        <v>0</v>
      </c>
      <c r="O35" s="23"/>
      <c r="P35" s="17">
        <v>0</v>
      </c>
      <c r="Q35" s="17">
        <v>0</v>
      </c>
      <c r="R35" s="17">
        <v>0</v>
      </c>
    </row>
    <row r="36" spans="1:18">
      <c r="A36" s="20" t="s">
        <v>85</v>
      </c>
      <c r="B36" s="20"/>
      <c r="C36" s="17">
        <f t="shared" si="8"/>
        <v>6000</v>
      </c>
      <c r="D36" s="17">
        <v>0</v>
      </c>
      <c r="E36" s="17">
        <v>6000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6"/>
      <c r="L36" s="17">
        <v>0</v>
      </c>
      <c r="M36" s="17">
        <v>0</v>
      </c>
      <c r="N36" s="17">
        <v>0</v>
      </c>
      <c r="O36" s="16"/>
      <c r="P36" s="17">
        <v>0</v>
      </c>
      <c r="Q36" s="17">
        <v>0</v>
      </c>
      <c r="R36" s="17">
        <v>0</v>
      </c>
    </row>
    <row r="37" spans="1:18">
      <c r="A37" s="20" t="s">
        <v>84</v>
      </c>
      <c r="B37" s="20"/>
      <c r="C37" s="17">
        <f t="shared" si="8"/>
        <v>4000</v>
      </c>
      <c r="D37" s="17">
        <v>0</v>
      </c>
      <c r="E37" s="17">
        <v>4000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6"/>
      <c r="L37" s="17">
        <v>0</v>
      </c>
      <c r="M37" s="17">
        <v>0</v>
      </c>
      <c r="N37" s="17">
        <v>0</v>
      </c>
      <c r="O37" s="16"/>
      <c r="P37" s="17">
        <v>0</v>
      </c>
      <c r="Q37" s="17">
        <v>0</v>
      </c>
      <c r="R37" s="17">
        <v>0</v>
      </c>
    </row>
    <row r="38" spans="1:18" ht="8.25" customHeight="1">
      <c r="A38" s="19"/>
      <c r="B38" s="19"/>
      <c r="C38" s="17"/>
      <c r="D38" s="17"/>
      <c r="E38" s="29"/>
      <c r="F38" s="28"/>
      <c r="G38" s="28"/>
      <c r="H38" s="28"/>
      <c r="I38" s="28"/>
      <c r="J38" s="28"/>
      <c r="K38" s="16"/>
      <c r="L38" s="17"/>
      <c r="M38" s="29"/>
      <c r="N38" s="28"/>
      <c r="O38" s="16"/>
      <c r="P38" s="17"/>
      <c r="Q38" s="29"/>
      <c r="R38" s="28"/>
    </row>
    <row r="39" spans="1:18">
      <c r="A39" s="24" t="s">
        <v>83</v>
      </c>
      <c r="B39" s="22"/>
      <c r="C39" s="22">
        <f t="shared" ref="C39:C57" si="10">SUM(D39:J39)</f>
        <v>460400</v>
      </c>
      <c r="D39" s="22">
        <f t="shared" ref="D39:J39" si="11">SUM(D40:D57)</f>
        <v>285700</v>
      </c>
      <c r="E39" s="22">
        <f t="shared" si="11"/>
        <v>174700</v>
      </c>
      <c r="F39" s="22">
        <f t="shared" si="11"/>
        <v>0</v>
      </c>
      <c r="G39" s="22">
        <f t="shared" si="11"/>
        <v>0</v>
      </c>
      <c r="H39" s="22">
        <f t="shared" si="11"/>
        <v>0</v>
      </c>
      <c r="I39" s="22">
        <f t="shared" si="11"/>
        <v>0</v>
      </c>
      <c r="J39" s="22">
        <f t="shared" si="11"/>
        <v>0</v>
      </c>
      <c r="K39" s="22"/>
      <c r="L39" s="22">
        <f>SUM(L40:L57)</f>
        <v>0</v>
      </c>
      <c r="M39" s="22">
        <f>SUM(M40:M57)</f>
        <v>0</v>
      </c>
      <c r="N39" s="22">
        <f>SUM(N40:N57)</f>
        <v>0</v>
      </c>
      <c r="O39" s="22"/>
      <c r="P39" s="22">
        <f>SUM(P40:P57)</f>
        <v>0</v>
      </c>
      <c r="Q39" s="22">
        <f>SUM(Q40:Q57)</f>
        <v>0</v>
      </c>
      <c r="R39" s="22">
        <f>SUM(R40:R57)</f>
        <v>0</v>
      </c>
    </row>
    <row r="40" spans="1:18">
      <c r="A40" s="20" t="s">
        <v>82</v>
      </c>
      <c r="B40" s="17"/>
      <c r="C40" s="17">
        <f t="shared" si="10"/>
        <v>74000</v>
      </c>
      <c r="D40" s="17">
        <v>50000</v>
      </c>
      <c r="E40" s="17">
        <v>24000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6"/>
      <c r="L40" s="17">
        <v>0</v>
      </c>
      <c r="M40" s="17">
        <v>0</v>
      </c>
      <c r="N40" s="17">
        <v>0</v>
      </c>
      <c r="O40" s="16"/>
      <c r="P40" s="17">
        <v>0</v>
      </c>
      <c r="Q40" s="17">
        <v>0</v>
      </c>
      <c r="R40" s="17">
        <v>0</v>
      </c>
    </row>
    <row r="41" spans="1:18">
      <c r="A41" s="20" t="s">
        <v>81</v>
      </c>
      <c r="B41" s="20"/>
      <c r="C41" s="17">
        <f t="shared" si="10"/>
        <v>500</v>
      </c>
      <c r="D41" s="17">
        <v>0</v>
      </c>
      <c r="E41" s="17">
        <v>500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6"/>
      <c r="L41" s="17">
        <v>0</v>
      </c>
      <c r="M41" s="17">
        <v>0</v>
      </c>
      <c r="N41" s="17">
        <v>0</v>
      </c>
      <c r="O41" s="16"/>
      <c r="P41" s="17">
        <v>0</v>
      </c>
      <c r="Q41" s="17">
        <v>0</v>
      </c>
      <c r="R41" s="17">
        <v>0</v>
      </c>
    </row>
    <row r="42" spans="1:18">
      <c r="A42" s="20" t="s">
        <v>80</v>
      </c>
      <c r="B42" s="20"/>
      <c r="C42" s="17">
        <f t="shared" si="10"/>
        <v>45000</v>
      </c>
      <c r="D42" s="17">
        <v>20000</v>
      </c>
      <c r="E42" s="17">
        <v>25000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6"/>
      <c r="L42" s="17">
        <v>0</v>
      </c>
      <c r="M42" s="17">
        <v>0</v>
      </c>
      <c r="N42" s="17">
        <v>0</v>
      </c>
      <c r="O42" s="16"/>
      <c r="P42" s="17">
        <v>0</v>
      </c>
      <c r="Q42" s="17">
        <v>0</v>
      </c>
      <c r="R42" s="17">
        <v>0</v>
      </c>
    </row>
    <row r="43" spans="1:18">
      <c r="A43" s="20" t="s">
        <v>79</v>
      </c>
      <c r="B43" s="20"/>
      <c r="C43" s="17">
        <f t="shared" si="10"/>
        <v>80000</v>
      </c>
      <c r="D43" s="17">
        <v>45000</v>
      </c>
      <c r="E43" s="17">
        <v>35000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6"/>
      <c r="L43" s="17">
        <v>0</v>
      </c>
      <c r="M43" s="17">
        <v>0</v>
      </c>
      <c r="N43" s="17">
        <v>0</v>
      </c>
      <c r="O43" s="16"/>
      <c r="P43" s="17">
        <v>0</v>
      </c>
      <c r="Q43" s="17">
        <v>0</v>
      </c>
      <c r="R43" s="17">
        <v>0</v>
      </c>
    </row>
    <row r="44" spans="1:18">
      <c r="A44" s="20" t="s">
        <v>78</v>
      </c>
      <c r="B44" s="20"/>
      <c r="C44" s="17">
        <f t="shared" si="10"/>
        <v>2000</v>
      </c>
      <c r="D44" s="17">
        <v>1000</v>
      </c>
      <c r="E44" s="17">
        <v>1000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23"/>
      <c r="L44" s="17">
        <v>0</v>
      </c>
      <c r="M44" s="17">
        <v>0</v>
      </c>
      <c r="N44" s="17">
        <v>0</v>
      </c>
      <c r="O44" s="23"/>
      <c r="P44" s="17">
        <v>0</v>
      </c>
      <c r="Q44" s="17">
        <v>0</v>
      </c>
      <c r="R44" s="17">
        <v>0</v>
      </c>
    </row>
    <row r="45" spans="1:18">
      <c r="A45" s="20" t="s">
        <v>77</v>
      </c>
      <c r="B45" s="20"/>
      <c r="C45" s="17">
        <f t="shared" si="10"/>
        <v>1500</v>
      </c>
      <c r="D45" s="17">
        <v>0</v>
      </c>
      <c r="E45" s="17">
        <v>1500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6"/>
      <c r="L45" s="17">
        <v>0</v>
      </c>
      <c r="M45" s="17">
        <v>0</v>
      </c>
      <c r="N45" s="17">
        <v>0</v>
      </c>
      <c r="O45" s="16"/>
      <c r="P45" s="17">
        <v>0</v>
      </c>
      <c r="Q45" s="17">
        <v>0</v>
      </c>
      <c r="R45" s="17">
        <v>0</v>
      </c>
    </row>
    <row r="46" spans="1:18">
      <c r="A46" s="20" t="s">
        <v>76</v>
      </c>
      <c r="B46" s="20"/>
      <c r="C46" s="17">
        <f t="shared" si="10"/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6"/>
      <c r="L46" s="17">
        <v>0</v>
      </c>
      <c r="M46" s="17">
        <v>0</v>
      </c>
      <c r="N46" s="17">
        <v>0</v>
      </c>
      <c r="O46" s="16"/>
      <c r="P46" s="17">
        <v>0</v>
      </c>
      <c r="Q46" s="17">
        <v>0</v>
      </c>
      <c r="R46" s="17">
        <v>0</v>
      </c>
    </row>
    <row r="47" spans="1:18">
      <c r="A47" s="20" t="s">
        <v>75</v>
      </c>
      <c r="B47" s="20"/>
      <c r="C47" s="17">
        <f t="shared" si="10"/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23"/>
      <c r="L47" s="17">
        <v>0</v>
      </c>
      <c r="M47" s="17">
        <v>0</v>
      </c>
      <c r="N47" s="17">
        <v>0</v>
      </c>
      <c r="O47" s="23"/>
      <c r="P47" s="17">
        <v>0</v>
      </c>
      <c r="Q47" s="17">
        <v>0</v>
      </c>
      <c r="R47" s="17">
        <v>0</v>
      </c>
    </row>
    <row r="48" spans="1:18">
      <c r="A48" s="20" t="s">
        <v>74</v>
      </c>
      <c r="B48" s="20"/>
      <c r="C48" s="17">
        <f t="shared" si="10"/>
        <v>2000</v>
      </c>
      <c r="D48" s="17">
        <v>0</v>
      </c>
      <c r="E48" s="17">
        <v>2000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23"/>
      <c r="L48" s="17">
        <v>0</v>
      </c>
      <c r="M48" s="17">
        <v>0</v>
      </c>
      <c r="N48" s="17">
        <v>0</v>
      </c>
      <c r="O48" s="23"/>
      <c r="P48" s="17">
        <v>0</v>
      </c>
      <c r="Q48" s="17">
        <v>0</v>
      </c>
      <c r="R48" s="17">
        <v>0</v>
      </c>
    </row>
    <row r="49" spans="1:18">
      <c r="A49" s="20" t="s">
        <v>73</v>
      </c>
      <c r="B49" s="20"/>
      <c r="C49" s="17">
        <f t="shared" si="10"/>
        <v>190000</v>
      </c>
      <c r="D49" s="17">
        <v>150000</v>
      </c>
      <c r="E49" s="17">
        <v>40000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23"/>
      <c r="L49" s="17">
        <v>0</v>
      </c>
      <c r="M49" s="17">
        <v>0</v>
      </c>
      <c r="N49" s="17">
        <v>0</v>
      </c>
      <c r="O49" s="23"/>
      <c r="P49" s="17">
        <v>0</v>
      </c>
      <c r="Q49" s="17">
        <v>0</v>
      </c>
      <c r="R49" s="17">
        <v>0</v>
      </c>
    </row>
    <row r="50" spans="1:18">
      <c r="A50" s="20" t="s">
        <v>72</v>
      </c>
      <c r="B50" s="20"/>
      <c r="C50" s="17">
        <f t="shared" si="10"/>
        <v>4000</v>
      </c>
      <c r="D50" s="17">
        <v>4000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23"/>
      <c r="L50" s="17">
        <v>0</v>
      </c>
      <c r="M50" s="17">
        <v>0</v>
      </c>
      <c r="N50" s="17">
        <v>0</v>
      </c>
      <c r="O50" s="23"/>
      <c r="P50" s="17">
        <v>0</v>
      </c>
      <c r="Q50" s="17">
        <v>0</v>
      </c>
      <c r="R50" s="17">
        <v>0</v>
      </c>
    </row>
    <row r="51" spans="1:18">
      <c r="A51" s="20" t="s">
        <v>71</v>
      </c>
      <c r="B51" s="20"/>
      <c r="C51" s="17">
        <f t="shared" si="10"/>
        <v>24100</v>
      </c>
      <c r="D51" s="17">
        <v>10900</v>
      </c>
      <c r="E51" s="17">
        <v>13200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6"/>
      <c r="L51" s="17">
        <v>0</v>
      </c>
      <c r="M51" s="17">
        <v>0</v>
      </c>
      <c r="N51" s="17">
        <v>0</v>
      </c>
      <c r="O51" s="16"/>
      <c r="P51" s="17">
        <v>0</v>
      </c>
      <c r="Q51" s="17">
        <v>0</v>
      </c>
      <c r="R51" s="17">
        <v>0</v>
      </c>
    </row>
    <row r="52" spans="1:18">
      <c r="A52" s="20" t="s">
        <v>70</v>
      </c>
      <c r="B52" s="20"/>
      <c r="C52" s="17">
        <f t="shared" si="10"/>
        <v>18000</v>
      </c>
      <c r="D52" s="17">
        <v>3000</v>
      </c>
      <c r="E52" s="17">
        <v>15000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6"/>
      <c r="L52" s="17">
        <v>0</v>
      </c>
      <c r="M52" s="17">
        <v>0</v>
      </c>
      <c r="N52" s="17">
        <v>0</v>
      </c>
      <c r="O52" s="16"/>
      <c r="P52" s="17">
        <v>0</v>
      </c>
      <c r="Q52" s="17">
        <v>0</v>
      </c>
      <c r="R52" s="17">
        <v>0</v>
      </c>
    </row>
    <row r="53" spans="1:18">
      <c r="A53" s="20" t="s">
        <v>109</v>
      </c>
      <c r="B53" s="20"/>
      <c r="C53" s="17">
        <f t="shared" si="10"/>
        <v>2300</v>
      </c>
      <c r="D53" s="17">
        <v>1800</v>
      </c>
      <c r="E53" s="17">
        <v>500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6"/>
      <c r="L53" s="17">
        <v>0</v>
      </c>
      <c r="M53" s="17">
        <v>0</v>
      </c>
      <c r="N53" s="17">
        <v>0</v>
      </c>
      <c r="O53" s="16"/>
      <c r="P53" s="17">
        <v>0</v>
      </c>
      <c r="Q53" s="17">
        <v>0</v>
      </c>
      <c r="R53" s="17">
        <v>0</v>
      </c>
    </row>
    <row r="54" spans="1:18">
      <c r="A54" s="20" t="s">
        <v>69</v>
      </c>
      <c r="B54" s="20"/>
      <c r="C54" s="17">
        <f t="shared" si="10"/>
        <v>1000</v>
      </c>
      <c r="D54" s="17">
        <v>0</v>
      </c>
      <c r="E54" s="17">
        <v>1000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6"/>
      <c r="L54" s="17">
        <v>0</v>
      </c>
      <c r="M54" s="17">
        <v>0</v>
      </c>
      <c r="N54" s="17">
        <v>0</v>
      </c>
      <c r="O54" s="16"/>
      <c r="P54" s="17">
        <v>0</v>
      </c>
      <c r="Q54" s="17">
        <v>0</v>
      </c>
      <c r="R54" s="17">
        <v>0</v>
      </c>
    </row>
    <row r="55" spans="1:18">
      <c r="A55" s="20" t="s">
        <v>68</v>
      </c>
      <c r="B55" s="20"/>
      <c r="C55" s="17">
        <f t="shared" si="10"/>
        <v>7000</v>
      </c>
      <c r="D55" s="17">
        <v>0</v>
      </c>
      <c r="E55" s="17">
        <v>7000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23"/>
      <c r="L55" s="17">
        <v>0</v>
      </c>
      <c r="M55" s="17">
        <v>0</v>
      </c>
      <c r="N55" s="17">
        <v>0</v>
      </c>
      <c r="O55" s="23"/>
      <c r="P55" s="17">
        <v>0</v>
      </c>
      <c r="Q55" s="17">
        <v>0</v>
      </c>
      <c r="R55" s="17">
        <v>0</v>
      </c>
    </row>
    <row r="56" spans="1:18">
      <c r="A56" s="20" t="s">
        <v>108</v>
      </c>
      <c r="B56" s="20"/>
      <c r="C56" s="17">
        <f t="shared" si="10"/>
        <v>4000</v>
      </c>
      <c r="D56" s="17">
        <v>0</v>
      </c>
      <c r="E56" s="17">
        <v>4000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23"/>
      <c r="L56" s="17">
        <v>0</v>
      </c>
      <c r="M56" s="17">
        <v>0</v>
      </c>
      <c r="N56" s="17">
        <v>0</v>
      </c>
      <c r="O56" s="23"/>
      <c r="P56" s="17">
        <v>0</v>
      </c>
      <c r="Q56" s="17">
        <v>0</v>
      </c>
      <c r="R56" s="17">
        <v>0</v>
      </c>
    </row>
    <row r="57" spans="1:18">
      <c r="A57" s="20" t="s">
        <v>67</v>
      </c>
      <c r="B57" s="20"/>
      <c r="C57" s="17">
        <f t="shared" si="10"/>
        <v>5000</v>
      </c>
      <c r="D57" s="17">
        <v>0</v>
      </c>
      <c r="E57" s="17">
        <v>5000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6"/>
      <c r="L57" s="17">
        <v>0</v>
      </c>
      <c r="M57" s="17">
        <v>0</v>
      </c>
      <c r="N57" s="17">
        <v>0</v>
      </c>
      <c r="O57" s="16"/>
      <c r="P57" s="17">
        <v>0</v>
      </c>
      <c r="Q57" s="17">
        <v>0</v>
      </c>
      <c r="R57" s="17">
        <v>0</v>
      </c>
    </row>
    <row r="58" spans="1:18" ht="6" customHeight="1">
      <c r="A58" s="19"/>
      <c r="B58" s="19"/>
      <c r="C58" s="17"/>
      <c r="D58" s="17"/>
      <c r="E58" s="29"/>
      <c r="F58" s="28"/>
      <c r="G58" s="28"/>
      <c r="H58" s="28"/>
      <c r="I58" s="28"/>
      <c r="J58" s="28"/>
      <c r="K58" s="16"/>
      <c r="L58" s="17"/>
      <c r="M58" s="29"/>
      <c r="N58" s="28"/>
      <c r="O58" s="16"/>
      <c r="P58" s="17"/>
      <c r="Q58" s="29"/>
      <c r="R58" s="28"/>
    </row>
    <row r="59" spans="1:18" ht="15">
      <c r="A59" s="24" t="s">
        <v>66</v>
      </c>
      <c r="B59" s="22"/>
      <c r="C59" s="22">
        <f t="shared" ref="C59:C91" si="12">SUM(D59:J59)</f>
        <v>1593700</v>
      </c>
      <c r="D59" s="21">
        <f t="shared" ref="D59:J59" si="13">SUM(D60:D91)</f>
        <v>1470900</v>
      </c>
      <c r="E59" s="26">
        <f t="shared" si="13"/>
        <v>122800</v>
      </c>
      <c r="F59" s="21">
        <f t="shared" si="13"/>
        <v>0</v>
      </c>
      <c r="G59" s="21">
        <f t="shared" si="13"/>
        <v>0</v>
      </c>
      <c r="H59" s="21">
        <f t="shared" si="13"/>
        <v>0</v>
      </c>
      <c r="I59" s="21">
        <f t="shared" si="13"/>
        <v>0</v>
      </c>
      <c r="J59" s="21">
        <f t="shared" si="13"/>
        <v>0</v>
      </c>
      <c r="K59" s="21"/>
      <c r="L59" s="21">
        <f>SUM(L60:L91)</f>
        <v>0</v>
      </c>
      <c r="M59" s="26">
        <f>SUM(M60:M91)</f>
        <v>0</v>
      </c>
      <c r="N59" s="21">
        <f>SUM(N60:N91)</f>
        <v>0</v>
      </c>
      <c r="O59" s="21"/>
      <c r="P59" s="21">
        <f>SUM(P60:P91)</f>
        <v>0</v>
      </c>
      <c r="Q59" s="26">
        <f>SUM(Q60:Q91)</f>
        <v>0</v>
      </c>
      <c r="R59" s="21">
        <f>SUM(R60:R91)</f>
        <v>0</v>
      </c>
    </row>
    <row r="60" spans="1:18">
      <c r="A60" s="20" t="s">
        <v>65</v>
      </c>
      <c r="B60" s="17"/>
      <c r="C60" s="17">
        <f t="shared" si="12"/>
        <v>90000</v>
      </c>
      <c r="D60" s="17">
        <v>90000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6"/>
      <c r="L60" s="17">
        <v>0</v>
      </c>
      <c r="M60" s="17">
        <v>0</v>
      </c>
      <c r="N60" s="17">
        <v>0</v>
      </c>
      <c r="O60" s="16"/>
      <c r="P60" s="17">
        <v>0</v>
      </c>
      <c r="Q60" s="17">
        <v>0</v>
      </c>
      <c r="R60" s="17">
        <v>0</v>
      </c>
    </row>
    <row r="61" spans="1:18">
      <c r="A61" s="20" t="s">
        <v>64</v>
      </c>
      <c r="B61" s="20"/>
      <c r="C61" s="17">
        <f t="shared" si="12"/>
        <v>53000</v>
      </c>
      <c r="D61" s="17">
        <v>53000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23"/>
      <c r="L61" s="17">
        <v>0</v>
      </c>
      <c r="M61" s="17">
        <v>0</v>
      </c>
      <c r="N61" s="17">
        <v>0</v>
      </c>
      <c r="O61" s="23"/>
      <c r="P61" s="17">
        <v>0</v>
      </c>
      <c r="Q61" s="17">
        <v>0</v>
      </c>
      <c r="R61" s="17">
        <v>0</v>
      </c>
    </row>
    <row r="62" spans="1:18">
      <c r="A62" s="20" t="s">
        <v>63</v>
      </c>
      <c r="B62" s="20"/>
      <c r="C62" s="17">
        <f t="shared" si="12"/>
        <v>7000</v>
      </c>
      <c r="D62" s="17">
        <v>3000</v>
      </c>
      <c r="E62" s="17">
        <v>4000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6"/>
      <c r="L62" s="17">
        <v>0</v>
      </c>
      <c r="M62" s="17">
        <v>0</v>
      </c>
      <c r="N62" s="17">
        <v>0</v>
      </c>
      <c r="O62" s="16"/>
      <c r="P62" s="17">
        <v>0</v>
      </c>
      <c r="Q62" s="17">
        <v>0</v>
      </c>
      <c r="R62" s="17">
        <v>0</v>
      </c>
    </row>
    <row r="63" spans="1:18">
      <c r="A63" s="20" t="s">
        <v>62</v>
      </c>
      <c r="B63" s="20"/>
      <c r="C63" s="17">
        <f t="shared" si="12"/>
        <v>2000</v>
      </c>
      <c r="D63" s="17">
        <v>2000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6"/>
      <c r="L63" s="17">
        <v>0</v>
      </c>
      <c r="M63" s="17">
        <v>0</v>
      </c>
      <c r="N63" s="17">
        <v>0</v>
      </c>
      <c r="O63" s="16"/>
      <c r="P63" s="17">
        <v>0</v>
      </c>
      <c r="Q63" s="17">
        <v>0</v>
      </c>
      <c r="R63" s="17">
        <v>0</v>
      </c>
    </row>
    <row r="64" spans="1:18">
      <c r="A64" s="20" t="s">
        <v>61</v>
      </c>
      <c r="B64" s="20"/>
      <c r="C64" s="17">
        <f t="shared" si="12"/>
        <v>20000</v>
      </c>
      <c r="D64" s="17">
        <v>20000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23"/>
      <c r="L64" s="17">
        <v>0</v>
      </c>
      <c r="M64" s="17">
        <v>0</v>
      </c>
      <c r="N64" s="17">
        <v>0</v>
      </c>
      <c r="O64" s="23"/>
      <c r="P64" s="17">
        <v>0</v>
      </c>
      <c r="Q64" s="17">
        <v>0</v>
      </c>
      <c r="R64" s="17">
        <v>0</v>
      </c>
    </row>
    <row r="65" spans="1:18">
      <c r="A65" s="20" t="s">
        <v>60</v>
      </c>
      <c r="B65" s="20"/>
      <c r="C65" s="17">
        <f t="shared" si="12"/>
        <v>141000</v>
      </c>
      <c r="D65" s="17">
        <v>95000</v>
      </c>
      <c r="E65" s="17">
        <v>46000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23"/>
      <c r="L65" s="17">
        <v>0</v>
      </c>
      <c r="M65" s="17">
        <v>0</v>
      </c>
      <c r="N65" s="17">
        <v>0</v>
      </c>
      <c r="O65" s="23"/>
      <c r="P65" s="17">
        <v>0</v>
      </c>
      <c r="Q65" s="17">
        <v>0</v>
      </c>
      <c r="R65" s="17">
        <v>0</v>
      </c>
    </row>
    <row r="66" spans="1:18">
      <c r="A66" s="20" t="s">
        <v>107</v>
      </c>
      <c r="B66" s="20"/>
      <c r="C66" s="17">
        <f t="shared" si="12"/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23"/>
      <c r="L66" s="17">
        <v>0</v>
      </c>
      <c r="M66" s="17">
        <v>0</v>
      </c>
      <c r="N66" s="17">
        <v>0</v>
      </c>
      <c r="O66" s="23"/>
      <c r="P66" s="17">
        <v>0</v>
      </c>
      <c r="Q66" s="17">
        <v>0</v>
      </c>
      <c r="R66" s="17">
        <v>0</v>
      </c>
    </row>
    <row r="67" spans="1:18">
      <c r="A67" s="20" t="s">
        <v>59</v>
      </c>
      <c r="B67" s="20"/>
      <c r="C67" s="17">
        <f t="shared" si="12"/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23"/>
      <c r="L67" s="17">
        <v>0</v>
      </c>
      <c r="M67" s="17">
        <v>0</v>
      </c>
      <c r="N67" s="17">
        <v>0</v>
      </c>
      <c r="O67" s="23"/>
      <c r="P67" s="17">
        <v>0</v>
      </c>
      <c r="Q67" s="17">
        <v>0</v>
      </c>
      <c r="R67" s="17">
        <v>0</v>
      </c>
    </row>
    <row r="68" spans="1:18">
      <c r="A68" s="20" t="s">
        <v>58</v>
      </c>
      <c r="B68" s="20"/>
      <c r="C68" s="17">
        <f t="shared" si="12"/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6"/>
      <c r="L68" s="17">
        <v>0</v>
      </c>
      <c r="M68" s="17">
        <v>0</v>
      </c>
      <c r="N68" s="17">
        <v>0</v>
      </c>
      <c r="O68" s="16"/>
      <c r="P68" s="17">
        <v>0</v>
      </c>
      <c r="Q68" s="17">
        <v>0</v>
      </c>
      <c r="R68" s="17">
        <v>0</v>
      </c>
    </row>
    <row r="69" spans="1:18">
      <c r="A69" s="20" t="s">
        <v>57</v>
      </c>
      <c r="B69" s="20"/>
      <c r="C69" s="17">
        <f t="shared" si="12"/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6"/>
      <c r="L69" s="17">
        <v>0</v>
      </c>
      <c r="M69" s="17">
        <v>0</v>
      </c>
      <c r="N69" s="17">
        <v>0</v>
      </c>
      <c r="O69" s="16"/>
      <c r="P69" s="17">
        <v>0</v>
      </c>
      <c r="Q69" s="17">
        <v>0</v>
      </c>
      <c r="R69" s="17">
        <v>0</v>
      </c>
    </row>
    <row r="70" spans="1:18">
      <c r="A70" s="20" t="s">
        <v>56</v>
      </c>
      <c r="B70" s="20"/>
      <c r="C70" s="17">
        <f t="shared" si="12"/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6"/>
      <c r="L70" s="17">
        <v>0</v>
      </c>
      <c r="M70" s="17">
        <v>0</v>
      </c>
      <c r="N70" s="17">
        <v>0</v>
      </c>
      <c r="O70" s="16"/>
      <c r="P70" s="17">
        <v>0</v>
      </c>
      <c r="Q70" s="17">
        <v>0</v>
      </c>
      <c r="R70" s="17">
        <v>0</v>
      </c>
    </row>
    <row r="71" spans="1:18">
      <c r="A71" s="20" t="s">
        <v>55</v>
      </c>
      <c r="B71" s="20"/>
      <c r="C71" s="17">
        <f t="shared" si="12"/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23"/>
      <c r="L71" s="17">
        <v>0</v>
      </c>
      <c r="M71" s="17">
        <v>0</v>
      </c>
      <c r="N71" s="17">
        <v>0</v>
      </c>
      <c r="O71" s="23"/>
      <c r="P71" s="17">
        <v>0</v>
      </c>
      <c r="Q71" s="17">
        <v>0</v>
      </c>
      <c r="R71" s="17">
        <v>0</v>
      </c>
    </row>
    <row r="72" spans="1:18">
      <c r="A72" s="20" t="s">
        <v>54</v>
      </c>
      <c r="B72" s="17"/>
      <c r="C72" s="17">
        <f t="shared" si="12"/>
        <v>45000</v>
      </c>
      <c r="D72" s="17">
        <v>45000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6"/>
      <c r="L72" s="17">
        <v>0</v>
      </c>
      <c r="M72" s="17">
        <v>0</v>
      </c>
      <c r="N72" s="17">
        <v>0</v>
      </c>
      <c r="O72" s="16"/>
      <c r="P72" s="17">
        <v>0</v>
      </c>
      <c r="Q72" s="17">
        <v>0</v>
      </c>
      <c r="R72" s="17">
        <v>0</v>
      </c>
    </row>
    <row r="73" spans="1:18">
      <c r="A73" s="20" t="s">
        <v>53</v>
      </c>
      <c r="B73" s="20"/>
      <c r="C73" s="17">
        <f t="shared" si="12"/>
        <v>20000</v>
      </c>
      <c r="D73" s="17">
        <v>20000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6"/>
      <c r="L73" s="17">
        <v>0</v>
      </c>
      <c r="M73" s="17">
        <v>0</v>
      </c>
      <c r="N73" s="17">
        <v>0</v>
      </c>
      <c r="O73" s="16"/>
      <c r="P73" s="17">
        <v>0</v>
      </c>
      <c r="Q73" s="17">
        <v>0</v>
      </c>
      <c r="R73" s="17">
        <v>0</v>
      </c>
    </row>
    <row r="74" spans="1:18">
      <c r="A74" s="20" t="s">
        <v>51</v>
      </c>
      <c r="B74" s="20"/>
      <c r="C74" s="17">
        <f t="shared" si="12"/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6"/>
      <c r="L74" s="17">
        <v>0</v>
      </c>
      <c r="M74" s="17">
        <v>0</v>
      </c>
      <c r="N74" s="17">
        <v>0</v>
      </c>
      <c r="O74" s="16"/>
      <c r="P74" s="17">
        <v>0</v>
      </c>
      <c r="Q74" s="17">
        <v>0</v>
      </c>
      <c r="R74" s="17">
        <v>0</v>
      </c>
    </row>
    <row r="75" spans="1:18">
      <c r="A75" s="20" t="s">
        <v>50</v>
      </c>
      <c r="B75" s="20"/>
      <c r="C75" s="17">
        <f t="shared" si="12"/>
        <v>95000</v>
      </c>
      <c r="D75" s="17">
        <v>95000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6"/>
      <c r="L75" s="17">
        <v>0</v>
      </c>
      <c r="M75" s="17">
        <v>0</v>
      </c>
      <c r="N75" s="17">
        <v>0</v>
      </c>
      <c r="O75" s="16"/>
      <c r="P75" s="17">
        <v>0</v>
      </c>
      <c r="Q75" s="17">
        <v>0</v>
      </c>
      <c r="R75" s="17">
        <v>0</v>
      </c>
    </row>
    <row r="76" spans="1:18">
      <c r="A76" s="20" t="s">
        <v>49</v>
      </c>
      <c r="B76" s="20"/>
      <c r="C76" s="17">
        <f t="shared" si="12"/>
        <v>683000</v>
      </c>
      <c r="D76" s="17">
        <v>650000</v>
      </c>
      <c r="E76" s="17">
        <v>33000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23"/>
      <c r="L76" s="17">
        <v>0</v>
      </c>
      <c r="M76" s="17">
        <v>0</v>
      </c>
      <c r="N76" s="17">
        <v>0</v>
      </c>
      <c r="O76" s="23"/>
      <c r="P76" s="17">
        <v>0</v>
      </c>
      <c r="Q76" s="17">
        <v>0</v>
      </c>
      <c r="R76" s="17">
        <v>0</v>
      </c>
    </row>
    <row r="77" spans="1:18">
      <c r="A77" s="20" t="s">
        <v>48</v>
      </c>
      <c r="B77" s="20"/>
      <c r="C77" s="17">
        <f t="shared" si="12"/>
        <v>35700</v>
      </c>
      <c r="D77" s="17">
        <v>33000</v>
      </c>
      <c r="E77" s="17">
        <v>2700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6"/>
      <c r="L77" s="17">
        <v>0</v>
      </c>
      <c r="M77" s="17">
        <v>0</v>
      </c>
      <c r="N77" s="17">
        <v>0</v>
      </c>
      <c r="O77" s="16"/>
      <c r="P77" s="17">
        <v>0</v>
      </c>
      <c r="Q77" s="17">
        <v>0</v>
      </c>
      <c r="R77" s="17">
        <v>0</v>
      </c>
    </row>
    <row r="78" spans="1:18">
      <c r="A78" s="20" t="s">
        <v>46</v>
      </c>
      <c r="B78" s="25"/>
      <c r="C78" s="17">
        <f t="shared" si="12"/>
        <v>30000</v>
      </c>
      <c r="D78" s="17">
        <v>30000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6"/>
      <c r="L78" s="17">
        <v>0</v>
      </c>
      <c r="M78" s="17">
        <v>0</v>
      </c>
      <c r="N78" s="17">
        <v>0</v>
      </c>
      <c r="O78" s="16"/>
      <c r="P78" s="17">
        <v>0</v>
      </c>
      <c r="Q78" s="17">
        <v>0</v>
      </c>
      <c r="R78" s="17">
        <v>0</v>
      </c>
    </row>
    <row r="79" spans="1:18">
      <c r="A79" s="20" t="s">
        <v>45</v>
      </c>
      <c r="B79" s="20"/>
      <c r="C79" s="17">
        <f t="shared" si="12"/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23"/>
      <c r="L79" s="17">
        <v>0</v>
      </c>
      <c r="M79" s="17">
        <v>0</v>
      </c>
      <c r="N79" s="17">
        <v>0</v>
      </c>
      <c r="O79" s="23"/>
      <c r="P79" s="17">
        <v>0</v>
      </c>
      <c r="Q79" s="17">
        <v>0</v>
      </c>
      <c r="R79" s="17">
        <v>0</v>
      </c>
    </row>
    <row r="80" spans="1:18">
      <c r="A80" s="20" t="s">
        <v>44</v>
      </c>
      <c r="B80" s="20"/>
      <c r="C80" s="17">
        <f t="shared" si="12"/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23"/>
      <c r="L80" s="17">
        <v>0</v>
      </c>
      <c r="M80" s="17">
        <v>0</v>
      </c>
      <c r="N80" s="17">
        <v>0</v>
      </c>
      <c r="O80" s="23"/>
      <c r="P80" s="17">
        <v>0</v>
      </c>
      <c r="Q80" s="17">
        <v>0</v>
      </c>
      <c r="R80" s="17">
        <v>0</v>
      </c>
    </row>
    <row r="81" spans="1:18">
      <c r="A81" s="20" t="s">
        <v>43</v>
      </c>
      <c r="B81" s="20"/>
      <c r="C81" s="17">
        <f t="shared" si="12"/>
        <v>5000</v>
      </c>
      <c r="D81" s="17">
        <v>5000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23"/>
      <c r="L81" s="17">
        <v>0</v>
      </c>
      <c r="M81" s="17">
        <v>0</v>
      </c>
      <c r="N81" s="17">
        <v>0</v>
      </c>
      <c r="O81" s="23"/>
      <c r="P81" s="17">
        <v>0</v>
      </c>
      <c r="Q81" s="17">
        <v>0</v>
      </c>
      <c r="R81" s="17">
        <v>0</v>
      </c>
    </row>
    <row r="82" spans="1:18">
      <c r="A82" s="20" t="s">
        <v>42</v>
      </c>
      <c r="B82" s="20"/>
      <c r="C82" s="17">
        <f t="shared" si="12"/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6"/>
      <c r="L82" s="17">
        <v>0</v>
      </c>
      <c r="M82" s="17">
        <v>0</v>
      </c>
      <c r="N82" s="17">
        <v>0</v>
      </c>
      <c r="O82" s="16"/>
      <c r="P82" s="17">
        <v>0</v>
      </c>
      <c r="Q82" s="17">
        <v>0</v>
      </c>
      <c r="R82" s="17">
        <v>0</v>
      </c>
    </row>
    <row r="83" spans="1:18">
      <c r="A83" s="20" t="s">
        <v>41</v>
      </c>
      <c r="B83" s="20"/>
      <c r="C83" s="17">
        <f t="shared" si="12"/>
        <v>190000</v>
      </c>
      <c r="D83" s="17">
        <v>190000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6"/>
      <c r="L83" s="17">
        <v>0</v>
      </c>
      <c r="M83" s="17">
        <v>0</v>
      </c>
      <c r="N83" s="17">
        <v>0</v>
      </c>
      <c r="O83" s="16"/>
      <c r="P83" s="17">
        <v>0</v>
      </c>
      <c r="Q83" s="17">
        <v>0</v>
      </c>
      <c r="R83" s="17">
        <v>0</v>
      </c>
    </row>
    <row r="84" spans="1:18">
      <c r="A84" s="20" t="s">
        <v>40</v>
      </c>
      <c r="B84" s="20"/>
      <c r="C84" s="17">
        <f t="shared" si="12"/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6"/>
      <c r="L84" s="17">
        <v>0</v>
      </c>
      <c r="M84" s="17">
        <v>0</v>
      </c>
      <c r="N84" s="17">
        <v>0</v>
      </c>
      <c r="O84" s="16"/>
      <c r="P84" s="17">
        <v>0</v>
      </c>
      <c r="Q84" s="17">
        <v>0</v>
      </c>
      <c r="R84" s="17">
        <v>0</v>
      </c>
    </row>
    <row r="85" spans="1:18">
      <c r="A85" s="20" t="s">
        <v>39</v>
      </c>
      <c r="B85" s="20"/>
      <c r="C85" s="17">
        <f t="shared" si="12"/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23"/>
      <c r="L85" s="17">
        <v>0</v>
      </c>
      <c r="M85" s="17">
        <v>0</v>
      </c>
      <c r="N85" s="17">
        <v>0</v>
      </c>
      <c r="O85" s="23"/>
      <c r="P85" s="17">
        <v>0</v>
      </c>
      <c r="Q85" s="17">
        <v>0</v>
      </c>
      <c r="R85" s="17">
        <v>0</v>
      </c>
    </row>
    <row r="86" spans="1:18">
      <c r="A86" s="20" t="s">
        <v>37</v>
      </c>
      <c r="B86" s="20"/>
      <c r="C86" s="17">
        <f t="shared" si="12"/>
        <v>80000</v>
      </c>
      <c r="D86" s="17">
        <v>60000</v>
      </c>
      <c r="E86" s="17">
        <v>20000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6"/>
      <c r="L86" s="17">
        <v>0</v>
      </c>
      <c r="M86" s="17">
        <v>0</v>
      </c>
      <c r="N86" s="17">
        <v>0</v>
      </c>
      <c r="O86" s="16"/>
      <c r="P86" s="17">
        <v>0</v>
      </c>
      <c r="Q86" s="17">
        <v>0</v>
      </c>
      <c r="R86" s="17">
        <v>0</v>
      </c>
    </row>
    <row r="87" spans="1:18">
      <c r="A87" s="20" t="s">
        <v>36</v>
      </c>
      <c r="B87" s="20"/>
      <c r="C87" s="17">
        <f t="shared" si="12"/>
        <v>90000</v>
      </c>
      <c r="D87" s="17">
        <v>72900</v>
      </c>
      <c r="E87" s="17">
        <v>17100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6"/>
      <c r="L87" s="17">
        <v>0</v>
      </c>
      <c r="M87" s="17">
        <v>0</v>
      </c>
      <c r="N87" s="17">
        <v>0</v>
      </c>
      <c r="O87" s="16"/>
      <c r="P87" s="17">
        <v>0</v>
      </c>
      <c r="Q87" s="17">
        <v>0</v>
      </c>
      <c r="R87" s="17">
        <v>0</v>
      </c>
    </row>
    <row r="88" spans="1:18">
      <c r="A88" s="20" t="s">
        <v>35</v>
      </c>
      <c r="B88" s="20"/>
      <c r="C88" s="17">
        <f t="shared" si="12"/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6"/>
      <c r="L88" s="17">
        <v>0</v>
      </c>
      <c r="M88" s="17">
        <v>0</v>
      </c>
      <c r="N88" s="17">
        <v>0</v>
      </c>
      <c r="O88" s="16"/>
      <c r="P88" s="17">
        <v>0</v>
      </c>
      <c r="Q88" s="17">
        <v>0</v>
      </c>
      <c r="R88" s="17">
        <v>0</v>
      </c>
    </row>
    <row r="89" spans="1:18">
      <c r="A89" s="20" t="s">
        <v>34</v>
      </c>
      <c r="B89" s="20"/>
      <c r="C89" s="17">
        <f t="shared" si="12"/>
        <v>500</v>
      </c>
      <c r="D89" s="17">
        <v>500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6"/>
      <c r="L89" s="17">
        <v>0</v>
      </c>
      <c r="M89" s="17">
        <v>0</v>
      </c>
      <c r="N89" s="17">
        <v>0</v>
      </c>
      <c r="O89" s="16"/>
      <c r="P89" s="17">
        <v>0</v>
      </c>
      <c r="Q89" s="17">
        <v>0</v>
      </c>
      <c r="R89" s="17">
        <v>0</v>
      </c>
    </row>
    <row r="90" spans="1:18">
      <c r="A90" s="20" t="s">
        <v>106</v>
      </c>
      <c r="B90" s="20"/>
      <c r="C90" s="17">
        <f t="shared" si="12"/>
        <v>1500</v>
      </c>
      <c r="D90" s="17">
        <v>1500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6"/>
      <c r="L90" s="17">
        <v>0</v>
      </c>
      <c r="M90" s="17">
        <v>0</v>
      </c>
      <c r="N90" s="17">
        <v>0</v>
      </c>
      <c r="O90" s="16"/>
      <c r="P90" s="17">
        <v>0</v>
      </c>
      <c r="Q90" s="17">
        <v>0</v>
      </c>
      <c r="R90" s="17">
        <v>0</v>
      </c>
    </row>
    <row r="91" spans="1:18">
      <c r="A91" s="20" t="s">
        <v>33</v>
      </c>
      <c r="B91" s="20"/>
      <c r="C91" s="17">
        <f t="shared" si="12"/>
        <v>5000</v>
      </c>
      <c r="D91" s="17">
        <v>5000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23"/>
      <c r="L91" s="17">
        <v>0</v>
      </c>
      <c r="M91" s="17">
        <v>0</v>
      </c>
      <c r="N91" s="17">
        <v>0</v>
      </c>
      <c r="O91" s="23"/>
      <c r="P91" s="17">
        <v>0</v>
      </c>
      <c r="Q91" s="17">
        <v>0</v>
      </c>
      <c r="R91" s="17">
        <v>0</v>
      </c>
    </row>
    <row r="92" spans="1:18" ht="8.25" customHeight="1">
      <c r="A92" s="19"/>
      <c r="B92" s="19"/>
      <c r="C92" s="17"/>
      <c r="D92" s="17"/>
      <c r="E92" s="29"/>
      <c r="F92" s="28"/>
      <c r="G92" s="28"/>
      <c r="H92" s="28"/>
      <c r="I92" s="28"/>
      <c r="J92" s="28"/>
      <c r="K92" s="16"/>
      <c r="L92" s="17"/>
      <c r="M92" s="29"/>
      <c r="N92" s="28"/>
      <c r="O92" s="16"/>
      <c r="P92" s="17"/>
      <c r="Q92" s="29"/>
      <c r="R92" s="28"/>
    </row>
    <row r="93" spans="1:18" ht="15">
      <c r="A93" s="24" t="s">
        <v>32</v>
      </c>
      <c r="B93" s="22"/>
      <c r="C93" s="22">
        <f>SUM(D93:J93)</f>
        <v>1000</v>
      </c>
      <c r="D93" s="22">
        <f t="shared" ref="D93:J93" si="14">SUM(D94:D95)</f>
        <v>0</v>
      </c>
      <c r="E93" s="22">
        <f t="shared" si="14"/>
        <v>1000</v>
      </c>
      <c r="F93" s="33">
        <f t="shared" si="14"/>
        <v>0</v>
      </c>
      <c r="G93" s="33">
        <f t="shared" si="14"/>
        <v>0</v>
      </c>
      <c r="H93" s="33">
        <f t="shared" si="14"/>
        <v>0</v>
      </c>
      <c r="I93" s="33">
        <f t="shared" si="14"/>
        <v>0</v>
      </c>
      <c r="J93" s="33">
        <f t="shared" si="14"/>
        <v>0</v>
      </c>
      <c r="K93" s="23"/>
      <c r="L93" s="22">
        <f>SUM(L94:L95)</f>
        <v>0</v>
      </c>
      <c r="M93" s="22">
        <f>SUM(M94:M95)</f>
        <v>0</v>
      </c>
      <c r="N93" s="33">
        <f>SUM(N94:N95)</f>
        <v>0</v>
      </c>
      <c r="O93" s="23"/>
      <c r="P93" s="22">
        <f>SUM(P94:P95)</f>
        <v>0</v>
      </c>
      <c r="Q93" s="22">
        <f>SUM(Q94:Q95)</f>
        <v>0</v>
      </c>
      <c r="R93" s="33">
        <f>SUM(R94:R95)</f>
        <v>0</v>
      </c>
    </row>
    <row r="94" spans="1:18">
      <c r="A94" s="20" t="s">
        <v>31</v>
      </c>
      <c r="B94" s="25"/>
      <c r="C94" s="17">
        <f>SUM(D94:J94)</f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23"/>
      <c r="L94" s="17">
        <v>0</v>
      </c>
      <c r="M94" s="17">
        <v>0</v>
      </c>
      <c r="N94" s="17">
        <v>0</v>
      </c>
      <c r="O94" s="23"/>
      <c r="P94" s="17">
        <v>0</v>
      </c>
      <c r="Q94" s="17">
        <v>0</v>
      </c>
      <c r="R94" s="17">
        <v>0</v>
      </c>
    </row>
    <row r="95" spans="1:18">
      <c r="A95" s="20" t="s">
        <v>30</v>
      </c>
      <c r="B95" s="25"/>
      <c r="C95" s="17">
        <f>SUM(D95:J95)</f>
        <v>1000</v>
      </c>
      <c r="D95" s="17">
        <v>0</v>
      </c>
      <c r="E95" s="17">
        <v>1000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6"/>
      <c r="L95" s="17">
        <v>0</v>
      </c>
      <c r="M95" s="17">
        <v>0</v>
      </c>
      <c r="N95" s="17">
        <v>0</v>
      </c>
      <c r="O95" s="16"/>
      <c r="P95" s="17">
        <v>0</v>
      </c>
      <c r="Q95" s="17">
        <v>0</v>
      </c>
      <c r="R95" s="17">
        <v>0</v>
      </c>
    </row>
    <row r="96" spans="1:18" ht="6.75" customHeight="1">
      <c r="A96" s="25"/>
      <c r="B96" s="25"/>
      <c r="C96" s="17"/>
      <c r="D96" s="17"/>
      <c r="E96" s="17"/>
      <c r="F96" s="32"/>
      <c r="G96" s="32"/>
      <c r="H96" s="32"/>
      <c r="I96" s="32"/>
      <c r="J96" s="32"/>
      <c r="K96" s="16"/>
      <c r="L96" s="17"/>
      <c r="M96" s="17"/>
      <c r="N96" s="32"/>
      <c r="O96" s="16"/>
      <c r="P96" s="17"/>
      <c r="Q96" s="17"/>
      <c r="R96" s="32"/>
    </row>
    <row r="97" spans="1:18">
      <c r="A97" s="24" t="s">
        <v>29</v>
      </c>
      <c r="B97" s="22"/>
      <c r="C97" s="22">
        <f t="shared" ref="C97:C109" si="15">SUM(D97:J97)</f>
        <v>225100</v>
      </c>
      <c r="D97" s="22">
        <f t="shared" ref="D97:J97" si="16">SUM(D98:D109)</f>
        <v>175800</v>
      </c>
      <c r="E97" s="22">
        <f t="shared" si="16"/>
        <v>48300</v>
      </c>
      <c r="F97" s="22">
        <f t="shared" si="16"/>
        <v>0</v>
      </c>
      <c r="G97" s="22">
        <f t="shared" si="16"/>
        <v>0</v>
      </c>
      <c r="H97" s="22">
        <f t="shared" si="16"/>
        <v>0</v>
      </c>
      <c r="I97" s="22">
        <f t="shared" si="16"/>
        <v>1000</v>
      </c>
      <c r="J97" s="22">
        <f t="shared" si="16"/>
        <v>0</v>
      </c>
      <c r="K97" s="22"/>
      <c r="L97" s="22">
        <f>SUM(L98:L109)</f>
        <v>0</v>
      </c>
      <c r="M97" s="22">
        <f>SUM(M98:M109)</f>
        <v>0</v>
      </c>
      <c r="N97" s="22">
        <f>SUM(N98:N109)</f>
        <v>0</v>
      </c>
      <c r="O97" s="22"/>
      <c r="P97" s="22">
        <f>SUM(P98:P109)</f>
        <v>0</v>
      </c>
      <c r="Q97" s="22">
        <f>SUM(Q98:Q109)</f>
        <v>0</v>
      </c>
      <c r="R97" s="22">
        <f>SUM(R98:R109)</f>
        <v>0</v>
      </c>
    </row>
    <row r="98" spans="1:18">
      <c r="A98" s="20" t="s">
        <v>28</v>
      </c>
      <c r="B98" s="20"/>
      <c r="C98" s="17">
        <f t="shared" si="15"/>
        <v>97500</v>
      </c>
      <c r="D98" s="17">
        <v>97500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23"/>
      <c r="L98" s="17">
        <v>0</v>
      </c>
      <c r="M98" s="17">
        <v>0</v>
      </c>
      <c r="N98" s="17">
        <v>0</v>
      </c>
      <c r="O98" s="23"/>
      <c r="P98" s="17">
        <v>0</v>
      </c>
      <c r="Q98" s="17">
        <v>0</v>
      </c>
      <c r="R98" s="17">
        <v>0</v>
      </c>
    </row>
    <row r="99" spans="1:18">
      <c r="A99" s="20" t="s">
        <v>105</v>
      </c>
      <c r="B99" s="20"/>
      <c r="C99" s="17">
        <f t="shared" si="15"/>
        <v>5000</v>
      </c>
      <c r="D99" s="17">
        <v>5000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23"/>
      <c r="L99" s="17">
        <v>0</v>
      </c>
      <c r="M99" s="17">
        <v>0</v>
      </c>
      <c r="N99" s="17">
        <v>0</v>
      </c>
      <c r="O99" s="23"/>
      <c r="P99" s="17">
        <v>0</v>
      </c>
      <c r="Q99" s="17">
        <v>0</v>
      </c>
      <c r="R99" s="17">
        <v>0</v>
      </c>
    </row>
    <row r="100" spans="1:18">
      <c r="A100" s="20" t="s">
        <v>27</v>
      </c>
      <c r="B100" s="20"/>
      <c r="C100" s="17">
        <f t="shared" si="15"/>
        <v>70000</v>
      </c>
      <c r="D100" s="17">
        <v>39300</v>
      </c>
      <c r="E100" s="17">
        <v>30700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23"/>
      <c r="L100" s="17">
        <v>0</v>
      </c>
      <c r="M100" s="17">
        <v>0</v>
      </c>
      <c r="N100" s="17">
        <v>0</v>
      </c>
      <c r="O100" s="23"/>
      <c r="P100" s="17">
        <v>0</v>
      </c>
      <c r="Q100" s="17">
        <v>0</v>
      </c>
      <c r="R100" s="17">
        <v>0</v>
      </c>
    </row>
    <row r="101" spans="1:18">
      <c r="A101" s="20" t="s">
        <v>26</v>
      </c>
      <c r="B101" s="20"/>
      <c r="C101" s="17">
        <f t="shared" si="15"/>
        <v>15000</v>
      </c>
      <c r="D101" s="17">
        <v>15000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23"/>
      <c r="L101" s="17">
        <v>0</v>
      </c>
      <c r="M101" s="17">
        <v>0</v>
      </c>
      <c r="N101" s="17">
        <v>0</v>
      </c>
      <c r="O101" s="23"/>
      <c r="P101" s="17">
        <v>0</v>
      </c>
      <c r="Q101" s="17">
        <v>0</v>
      </c>
      <c r="R101" s="17">
        <v>0</v>
      </c>
    </row>
    <row r="102" spans="1:18">
      <c r="A102" s="20" t="s">
        <v>25</v>
      </c>
      <c r="B102" s="20"/>
      <c r="C102" s="17">
        <f t="shared" si="15"/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6"/>
      <c r="L102" s="17">
        <v>0</v>
      </c>
      <c r="M102" s="17">
        <v>0</v>
      </c>
      <c r="N102" s="17">
        <v>0</v>
      </c>
      <c r="O102" s="16"/>
      <c r="P102" s="17">
        <v>0</v>
      </c>
      <c r="Q102" s="17">
        <v>0</v>
      </c>
      <c r="R102" s="17">
        <v>0</v>
      </c>
    </row>
    <row r="103" spans="1:18">
      <c r="A103" s="20" t="s">
        <v>24</v>
      </c>
      <c r="B103" s="20"/>
      <c r="C103" s="17">
        <f t="shared" si="15"/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6"/>
      <c r="L103" s="17">
        <v>0</v>
      </c>
      <c r="M103" s="17">
        <v>0</v>
      </c>
      <c r="N103" s="17">
        <v>0</v>
      </c>
      <c r="O103" s="16"/>
      <c r="P103" s="17">
        <v>0</v>
      </c>
      <c r="Q103" s="17">
        <v>0</v>
      </c>
      <c r="R103" s="17">
        <v>0</v>
      </c>
    </row>
    <row r="104" spans="1:18">
      <c r="A104" s="20" t="s">
        <v>23</v>
      </c>
      <c r="B104" s="20"/>
      <c r="C104" s="17">
        <f t="shared" si="15"/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6"/>
      <c r="L104" s="17">
        <v>0</v>
      </c>
      <c r="M104" s="17">
        <v>0</v>
      </c>
      <c r="N104" s="17">
        <v>0</v>
      </c>
      <c r="O104" s="16"/>
      <c r="P104" s="17">
        <v>0</v>
      </c>
      <c r="Q104" s="17">
        <v>0</v>
      </c>
      <c r="R104" s="17">
        <v>0</v>
      </c>
    </row>
    <row r="105" spans="1:18">
      <c r="A105" s="20" t="s">
        <v>22</v>
      </c>
      <c r="B105" s="20"/>
      <c r="C105" s="17">
        <f t="shared" si="15"/>
        <v>200</v>
      </c>
      <c r="D105" s="17">
        <v>0</v>
      </c>
      <c r="E105" s="17">
        <v>200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6"/>
      <c r="L105" s="17">
        <v>0</v>
      </c>
      <c r="M105" s="17">
        <v>0</v>
      </c>
      <c r="N105" s="17">
        <v>0</v>
      </c>
      <c r="O105" s="16"/>
      <c r="P105" s="17">
        <v>0</v>
      </c>
      <c r="Q105" s="17">
        <v>0</v>
      </c>
      <c r="R105" s="17">
        <v>0</v>
      </c>
    </row>
    <row r="106" spans="1:18">
      <c r="A106" s="20" t="s">
        <v>104</v>
      </c>
      <c r="B106" s="20"/>
      <c r="C106" s="17">
        <f t="shared" si="15"/>
        <v>5000</v>
      </c>
      <c r="D106" s="17">
        <v>0</v>
      </c>
      <c r="E106" s="17">
        <v>5000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6"/>
      <c r="L106" s="17">
        <v>0</v>
      </c>
      <c r="M106" s="17">
        <v>0</v>
      </c>
      <c r="N106" s="17">
        <v>0</v>
      </c>
      <c r="O106" s="16"/>
      <c r="P106" s="17">
        <v>0</v>
      </c>
      <c r="Q106" s="17">
        <v>0</v>
      </c>
      <c r="R106" s="17">
        <v>0</v>
      </c>
    </row>
    <row r="107" spans="1:18">
      <c r="A107" s="20" t="s">
        <v>103</v>
      </c>
      <c r="B107" s="20"/>
      <c r="C107" s="17">
        <f t="shared" si="15"/>
        <v>0</v>
      </c>
      <c r="D107" s="17">
        <v>0</v>
      </c>
      <c r="E107" s="17"/>
      <c r="F107" s="17"/>
      <c r="G107" s="17"/>
      <c r="H107" s="17"/>
      <c r="I107" s="17"/>
      <c r="J107" s="17"/>
      <c r="K107" s="16"/>
      <c r="L107" s="17">
        <v>0</v>
      </c>
      <c r="M107" s="17">
        <v>0</v>
      </c>
      <c r="N107" s="17"/>
      <c r="O107" s="16"/>
      <c r="P107" s="17">
        <v>0</v>
      </c>
      <c r="Q107" s="17">
        <v>0</v>
      </c>
      <c r="R107" s="17"/>
    </row>
    <row r="108" spans="1:18">
      <c r="A108" s="20" t="s">
        <v>102</v>
      </c>
      <c r="B108" s="20"/>
      <c r="C108" s="17">
        <f t="shared" si="15"/>
        <v>26500</v>
      </c>
      <c r="D108" s="17">
        <v>19000</v>
      </c>
      <c r="E108" s="17">
        <v>7500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23"/>
      <c r="L108" s="17">
        <v>0</v>
      </c>
      <c r="M108" s="17">
        <v>0</v>
      </c>
      <c r="N108" s="17">
        <v>0</v>
      </c>
      <c r="O108" s="23"/>
      <c r="P108" s="17">
        <v>0</v>
      </c>
      <c r="Q108" s="17">
        <v>0</v>
      </c>
      <c r="R108" s="17">
        <v>0</v>
      </c>
    </row>
    <row r="109" spans="1:18">
      <c r="A109" s="20" t="s">
        <v>21</v>
      </c>
      <c r="B109" s="20"/>
      <c r="C109" s="17">
        <f t="shared" si="15"/>
        <v>5900</v>
      </c>
      <c r="D109" s="17">
        <v>0</v>
      </c>
      <c r="E109" s="17">
        <v>4900</v>
      </c>
      <c r="F109" s="17">
        <v>0</v>
      </c>
      <c r="G109" s="17">
        <v>0</v>
      </c>
      <c r="H109" s="17">
        <v>0</v>
      </c>
      <c r="I109" s="17">
        <v>1000</v>
      </c>
      <c r="J109" s="17">
        <v>0</v>
      </c>
      <c r="K109" s="16"/>
      <c r="L109" s="17">
        <v>0</v>
      </c>
      <c r="M109" s="17">
        <v>0</v>
      </c>
      <c r="N109" s="17">
        <v>0</v>
      </c>
      <c r="O109" s="16"/>
      <c r="P109" s="17">
        <v>0</v>
      </c>
      <c r="Q109" s="17">
        <v>0</v>
      </c>
      <c r="R109" s="17">
        <v>0</v>
      </c>
    </row>
    <row r="110" spans="1:18" ht="6" customHeight="1">
      <c r="A110" s="20"/>
      <c r="B110" s="20"/>
      <c r="C110" s="17"/>
      <c r="D110" s="17"/>
      <c r="E110" s="17"/>
      <c r="F110" s="17"/>
      <c r="G110" s="17"/>
      <c r="H110" s="17"/>
      <c r="I110" s="17"/>
      <c r="J110" s="17"/>
      <c r="K110" s="16"/>
      <c r="L110" s="17"/>
      <c r="M110" s="17"/>
      <c r="N110" s="17"/>
      <c r="O110" s="16"/>
      <c r="P110" s="17"/>
      <c r="Q110" s="17"/>
      <c r="R110" s="17"/>
    </row>
    <row r="111" spans="1:18" s="30" customFormat="1">
      <c r="A111" s="24" t="s">
        <v>101</v>
      </c>
      <c r="B111" s="22"/>
      <c r="C111" s="22">
        <f>SUM(D111:J111)</f>
        <v>25800</v>
      </c>
      <c r="D111" s="22">
        <f t="shared" ref="D111:J112" si="17">SUM(D112)</f>
        <v>0</v>
      </c>
      <c r="E111" s="22">
        <f t="shared" si="17"/>
        <v>25800</v>
      </c>
      <c r="F111" s="22">
        <f t="shared" si="17"/>
        <v>0</v>
      </c>
      <c r="G111" s="22">
        <f t="shared" si="17"/>
        <v>0</v>
      </c>
      <c r="H111" s="22">
        <f t="shared" si="17"/>
        <v>0</v>
      </c>
      <c r="I111" s="22">
        <f t="shared" si="17"/>
        <v>0</v>
      </c>
      <c r="J111" s="22">
        <f t="shared" si="17"/>
        <v>0</v>
      </c>
      <c r="K111" s="22">
        <v>20000</v>
      </c>
      <c r="L111" s="22">
        <f t="shared" ref="L111:N112" si="18">SUM(L112)</f>
        <v>0</v>
      </c>
      <c r="M111" s="22">
        <f t="shared" si="18"/>
        <v>20000</v>
      </c>
      <c r="N111" s="22">
        <f t="shared" si="18"/>
        <v>0</v>
      </c>
      <c r="O111" s="22">
        <v>20000</v>
      </c>
      <c r="P111" s="22">
        <f t="shared" ref="P111:R112" si="19">SUM(P112)</f>
        <v>0</v>
      </c>
      <c r="Q111" s="22">
        <f t="shared" si="19"/>
        <v>20000</v>
      </c>
      <c r="R111" s="22">
        <f t="shared" si="19"/>
        <v>0</v>
      </c>
    </row>
    <row r="112" spans="1:18" ht="15">
      <c r="A112" s="24" t="s">
        <v>20</v>
      </c>
      <c r="B112" s="24"/>
      <c r="C112" s="22">
        <f>SUM(C113)</f>
        <v>25800</v>
      </c>
      <c r="D112" s="22">
        <f t="shared" si="17"/>
        <v>0</v>
      </c>
      <c r="E112" s="22">
        <f t="shared" si="17"/>
        <v>25800</v>
      </c>
      <c r="F112" s="21">
        <f t="shared" si="17"/>
        <v>0</v>
      </c>
      <c r="G112" s="21">
        <f t="shared" si="17"/>
        <v>0</v>
      </c>
      <c r="H112" s="21">
        <f t="shared" si="17"/>
        <v>0</v>
      </c>
      <c r="I112" s="21">
        <f t="shared" si="17"/>
        <v>0</v>
      </c>
      <c r="J112" s="21">
        <f t="shared" si="17"/>
        <v>0</v>
      </c>
      <c r="K112" s="23"/>
      <c r="L112" s="22">
        <f t="shared" si="18"/>
        <v>0</v>
      </c>
      <c r="M112" s="22">
        <f t="shared" si="18"/>
        <v>20000</v>
      </c>
      <c r="N112" s="21">
        <f t="shared" si="18"/>
        <v>0</v>
      </c>
      <c r="O112" s="23"/>
      <c r="P112" s="22">
        <f t="shared" si="19"/>
        <v>0</v>
      </c>
      <c r="Q112" s="22">
        <f t="shared" si="19"/>
        <v>20000</v>
      </c>
      <c r="R112" s="21">
        <f t="shared" si="19"/>
        <v>0</v>
      </c>
    </row>
    <row r="113" spans="1:18">
      <c r="A113" s="20" t="s">
        <v>19</v>
      </c>
      <c r="B113" s="20"/>
      <c r="C113" s="17">
        <f>SUM(D113:J113)</f>
        <v>25800</v>
      </c>
      <c r="D113" s="17">
        <v>0</v>
      </c>
      <c r="E113" s="17">
        <v>25800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6"/>
      <c r="L113" s="17">
        <v>0</v>
      </c>
      <c r="M113" s="17">
        <v>20000</v>
      </c>
      <c r="N113" s="17">
        <v>0</v>
      </c>
      <c r="O113" s="16"/>
      <c r="P113" s="17">
        <f>SUM(S113:AC113)</f>
        <v>0</v>
      </c>
      <c r="Q113" s="17">
        <v>20000</v>
      </c>
      <c r="R113" s="17">
        <v>0</v>
      </c>
    </row>
    <row r="114" spans="1:18" ht="4.5" customHeight="1">
      <c r="A114" s="25"/>
      <c r="B114" s="19"/>
      <c r="C114" s="17"/>
      <c r="D114" s="17"/>
      <c r="E114" s="29"/>
      <c r="F114" s="28"/>
      <c r="G114" s="28"/>
      <c r="H114" s="28"/>
      <c r="I114" s="28"/>
      <c r="J114" s="28"/>
      <c r="K114" s="23"/>
      <c r="L114" s="17"/>
      <c r="M114" s="29"/>
      <c r="N114" s="28"/>
      <c r="O114" s="23"/>
      <c r="P114" s="17"/>
      <c r="Q114" s="29"/>
      <c r="R114" s="28"/>
    </row>
    <row r="115" spans="1:18" ht="15">
      <c r="A115" s="31" t="s">
        <v>18</v>
      </c>
      <c r="B115" s="22"/>
      <c r="C115" s="26">
        <f t="shared" ref="C115:J115" si="20">SUM(C117,C121)</f>
        <v>109000</v>
      </c>
      <c r="D115" s="26">
        <f t="shared" si="20"/>
        <v>109000</v>
      </c>
      <c r="E115" s="26">
        <f t="shared" si="20"/>
        <v>0</v>
      </c>
      <c r="F115" s="26">
        <f t="shared" si="20"/>
        <v>0</v>
      </c>
      <c r="G115" s="26">
        <f t="shared" si="20"/>
        <v>0</v>
      </c>
      <c r="H115" s="26">
        <f t="shared" si="20"/>
        <v>0</v>
      </c>
      <c r="I115" s="26">
        <f t="shared" si="20"/>
        <v>0</v>
      </c>
      <c r="J115" s="26">
        <f t="shared" si="20"/>
        <v>0</v>
      </c>
      <c r="K115" s="26">
        <f>SUM(K121)</f>
        <v>160000</v>
      </c>
      <c r="L115" s="26">
        <f>SUM(L117,L121)</f>
        <v>110000</v>
      </c>
      <c r="M115" s="26">
        <f>SUM(M117,M121)</f>
        <v>50000</v>
      </c>
      <c r="N115" s="26">
        <f>SUM(N117,N121)</f>
        <v>0</v>
      </c>
      <c r="O115" s="26">
        <f>SUM(P115:R115)</f>
        <v>160000</v>
      </c>
      <c r="P115" s="26">
        <f>SUM(P117,P121)</f>
        <v>110000</v>
      </c>
      <c r="Q115" s="26">
        <f>SUM(Q117,Q121)</f>
        <v>50000</v>
      </c>
      <c r="R115" s="26">
        <f>SUM(R117,R121)</f>
        <v>0</v>
      </c>
    </row>
    <row r="116" spans="1:18" ht="6" customHeight="1">
      <c r="A116" s="19"/>
      <c r="B116" s="28"/>
      <c r="C116" s="26"/>
      <c r="D116" s="17"/>
      <c r="E116" s="29"/>
      <c r="F116" s="28"/>
      <c r="G116" s="28"/>
      <c r="H116" s="28"/>
      <c r="I116" s="28"/>
      <c r="J116" s="28"/>
      <c r="K116" s="16"/>
      <c r="L116" s="17"/>
      <c r="M116" s="29"/>
      <c r="N116" s="28"/>
      <c r="O116" s="16"/>
      <c r="P116" s="17"/>
      <c r="Q116" s="29"/>
      <c r="R116" s="28"/>
    </row>
    <row r="117" spans="1:18" s="30" customFormat="1" ht="15">
      <c r="A117" s="24" t="s">
        <v>17</v>
      </c>
      <c r="B117" s="34"/>
      <c r="C117" s="22">
        <f>SUM(D117:J117)</f>
        <v>0</v>
      </c>
      <c r="D117" s="22">
        <f t="shared" ref="D117:J118" si="21">SUM(D118)</f>
        <v>0</v>
      </c>
      <c r="E117" s="22">
        <f t="shared" si="21"/>
        <v>0</v>
      </c>
      <c r="F117" s="22">
        <f t="shared" si="21"/>
        <v>0</v>
      </c>
      <c r="G117" s="22">
        <f t="shared" si="21"/>
        <v>0</v>
      </c>
      <c r="H117" s="22">
        <f t="shared" si="21"/>
        <v>0</v>
      </c>
      <c r="I117" s="22">
        <f t="shared" si="21"/>
        <v>0</v>
      </c>
      <c r="J117" s="22">
        <f t="shared" si="21"/>
        <v>0</v>
      </c>
      <c r="K117" s="23">
        <v>0</v>
      </c>
      <c r="L117" s="22">
        <f t="shared" ref="L117:N118" si="22">SUM(L118)</f>
        <v>0</v>
      </c>
      <c r="M117" s="22">
        <f t="shared" si="22"/>
        <v>0</v>
      </c>
      <c r="N117" s="22">
        <f t="shared" si="22"/>
        <v>0</v>
      </c>
      <c r="O117" s="23">
        <v>0</v>
      </c>
      <c r="P117" s="22">
        <f t="shared" ref="P117:R118" si="23">SUM(P118)</f>
        <v>0</v>
      </c>
      <c r="Q117" s="22">
        <f t="shared" si="23"/>
        <v>0</v>
      </c>
      <c r="R117" s="22">
        <f t="shared" si="23"/>
        <v>0</v>
      </c>
    </row>
    <row r="118" spans="1:18" ht="15">
      <c r="A118" s="24" t="s">
        <v>16</v>
      </c>
      <c r="B118" s="24"/>
      <c r="C118" s="22">
        <f>SUM(C119)</f>
        <v>0</v>
      </c>
      <c r="D118" s="22">
        <f t="shared" si="21"/>
        <v>0</v>
      </c>
      <c r="E118" s="22">
        <f t="shared" si="21"/>
        <v>0</v>
      </c>
      <c r="F118" s="21">
        <f t="shared" si="21"/>
        <v>0</v>
      </c>
      <c r="G118" s="21">
        <f t="shared" si="21"/>
        <v>0</v>
      </c>
      <c r="H118" s="21">
        <f t="shared" si="21"/>
        <v>0</v>
      </c>
      <c r="I118" s="21">
        <f t="shared" si="21"/>
        <v>0</v>
      </c>
      <c r="J118" s="21">
        <f t="shared" si="21"/>
        <v>0</v>
      </c>
      <c r="K118" s="23"/>
      <c r="L118" s="22">
        <f t="shared" si="22"/>
        <v>0</v>
      </c>
      <c r="M118" s="22">
        <f t="shared" si="22"/>
        <v>0</v>
      </c>
      <c r="N118" s="21">
        <f t="shared" si="22"/>
        <v>0</v>
      </c>
      <c r="O118" s="23"/>
      <c r="P118" s="22">
        <f t="shared" si="23"/>
        <v>0</v>
      </c>
      <c r="Q118" s="22">
        <f t="shared" si="23"/>
        <v>0</v>
      </c>
      <c r="R118" s="21">
        <f t="shared" si="23"/>
        <v>0</v>
      </c>
    </row>
    <row r="119" spans="1:18">
      <c r="A119" s="20" t="s">
        <v>15</v>
      </c>
      <c r="B119" s="20"/>
      <c r="C119" s="17">
        <f>SUM(D119:J119)</f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6"/>
      <c r="L119" s="17">
        <v>0</v>
      </c>
      <c r="M119" s="17">
        <v>0</v>
      </c>
      <c r="N119" s="17">
        <v>0</v>
      </c>
      <c r="O119" s="16"/>
      <c r="P119" s="17">
        <v>0</v>
      </c>
      <c r="Q119" s="17">
        <v>0</v>
      </c>
      <c r="R119" s="17">
        <v>0</v>
      </c>
    </row>
    <row r="120" spans="1:18" ht="4.5" customHeight="1">
      <c r="A120" s="19"/>
      <c r="B120" s="19"/>
      <c r="C120" s="17"/>
      <c r="D120" s="17"/>
      <c r="E120" s="29"/>
      <c r="F120" s="28"/>
      <c r="G120" s="28"/>
      <c r="H120" s="28"/>
      <c r="I120" s="28"/>
      <c r="J120" s="28"/>
      <c r="K120" s="23"/>
      <c r="L120" s="17"/>
      <c r="M120" s="29"/>
      <c r="N120" s="28"/>
      <c r="O120" s="23"/>
      <c r="P120" s="17"/>
      <c r="Q120" s="29"/>
      <c r="R120" s="28"/>
    </row>
    <row r="121" spans="1:18" s="30" customFormat="1">
      <c r="A121" s="24" t="s">
        <v>14</v>
      </c>
      <c r="B121" s="22"/>
      <c r="C121" s="22">
        <f t="shared" ref="C121:J121" si="24">SUM(C122,C124,C135,C138)</f>
        <v>109000</v>
      </c>
      <c r="D121" s="22">
        <f t="shared" si="24"/>
        <v>109000</v>
      </c>
      <c r="E121" s="22">
        <f t="shared" si="24"/>
        <v>0</v>
      </c>
      <c r="F121" s="22">
        <f t="shared" si="24"/>
        <v>0</v>
      </c>
      <c r="G121" s="22">
        <f t="shared" si="24"/>
        <v>0</v>
      </c>
      <c r="H121" s="22">
        <f t="shared" si="24"/>
        <v>0</v>
      </c>
      <c r="I121" s="22">
        <f t="shared" si="24"/>
        <v>0</v>
      </c>
      <c r="J121" s="22">
        <f t="shared" si="24"/>
        <v>0</v>
      </c>
      <c r="K121" s="23">
        <f>SUM(L121:N121)</f>
        <v>160000</v>
      </c>
      <c r="L121" s="22">
        <f>SUM(L122,L124,L135,L138)</f>
        <v>110000</v>
      </c>
      <c r="M121" s="22">
        <f>SUM(M122,M124,M135,M138)</f>
        <v>50000</v>
      </c>
      <c r="N121" s="22">
        <f>SUM(N122,N124,N135,N138)</f>
        <v>0</v>
      </c>
      <c r="O121" s="23">
        <f>SUM(P121:R121)</f>
        <v>160000</v>
      </c>
      <c r="P121" s="22">
        <f>SUM(P122,P124,P135,P138)</f>
        <v>110000</v>
      </c>
      <c r="Q121" s="22">
        <f>SUM(Q122,Q124,Q135,Q138)</f>
        <v>50000</v>
      </c>
      <c r="R121" s="22">
        <f>SUM(R122,R124,R135,R138)</f>
        <v>0</v>
      </c>
    </row>
    <row r="122" spans="1:18" ht="15">
      <c r="A122" s="24" t="s">
        <v>100</v>
      </c>
      <c r="B122" s="24"/>
      <c r="C122" s="22">
        <v>0</v>
      </c>
      <c r="D122" s="22">
        <v>0</v>
      </c>
      <c r="E122" s="26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3"/>
      <c r="L122" s="22">
        <v>0</v>
      </c>
      <c r="M122" s="26">
        <v>0</v>
      </c>
      <c r="N122" s="21">
        <v>0</v>
      </c>
      <c r="O122" s="23"/>
      <c r="P122" s="22">
        <v>0</v>
      </c>
      <c r="Q122" s="26">
        <v>0</v>
      </c>
      <c r="R122" s="21">
        <v>0</v>
      </c>
    </row>
    <row r="123" spans="1:18" ht="8.25" customHeight="1">
      <c r="A123" s="19"/>
      <c r="B123" s="19"/>
      <c r="C123" s="17"/>
      <c r="D123" s="17"/>
      <c r="E123" s="29"/>
      <c r="F123" s="28"/>
      <c r="G123" s="28"/>
      <c r="H123" s="28"/>
      <c r="I123" s="28"/>
      <c r="J123" s="28"/>
      <c r="K123" s="16"/>
      <c r="L123" s="17"/>
      <c r="M123" s="29"/>
      <c r="N123" s="28"/>
      <c r="O123" s="16"/>
      <c r="P123" s="17"/>
      <c r="Q123" s="29"/>
      <c r="R123" s="28"/>
    </row>
    <row r="124" spans="1:18" ht="15">
      <c r="A124" s="24" t="s">
        <v>13</v>
      </c>
      <c r="B124" s="22"/>
      <c r="C124" s="22">
        <f>SUM(D124:J124)</f>
        <v>109000</v>
      </c>
      <c r="D124" s="21">
        <f t="shared" ref="D124:J124" si="25">SUM(D125:D133)</f>
        <v>109000</v>
      </c>
      <c r="E124" s="26">
        <f t="shared" si="25"/>
        <v>0</v>
      </c>
      <c r="F124" s="21">
        <f t="shared" si="25"/>
        <v>0</v>
      </c>
      <c r="G124" s="21">
        <f t="shared" si="25"/>
        <v>0</v>
      </c>
      <c r="H124" s="21">
        <f t="shared" si="25"/>
        <v>0</v>
      </c>
      <c r="I124" s="21">
        <f t="shared" si="25"/>
        <v>0</v>
      </c>
      <c r="J124" s="21">
        <f t="shared" si="25"/>
        <v>0</v>
      </c>
      <c r="K124" s="23"/>
      <c r="L124" s="21">
        <f>SUM(L125:L133)</f>
        <v>110000</v>
      </c>
      <c r="M124" s="26">
        <f>SUM(M125:M133)</f>
        <v>50000</v>
      </c>
      <c r="N124" s="21">
        <f>SUM(N125:N133)</f>
        <v>0</v>
      </c>
      <c r="O124" s="23"/>
      <c r="P124" s="21">
        <f>SUM(P125:P133)</f>
        <v>110000</v>
      </c>
      <c r="Q124" s="26">
        <f>SUM(Q125:Q133)</f>
        <v>50000</v>
      </c>
      <c r="R124" s="21">
        <f>SUM(R125:R133)</f>
        <v>0</v>
      </c>
    </row>
    <row r="125" spans="1:18">
      <c r="A125" s="20" t="s">
        <v>12</v>
      </c>
      <c r="B125" s="17"/>
      <c r="C125" s="17">
        <f>SUM(D125:J125)</f>
        <v>50000</v>
      </c>
      <c r="D125" s="17">
        <v>50000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6"/>
      <c r="L125" s="17">
        <v>110000</v>
      </c>
      <c r="M125" s="17">
        <v>50000</v>
      </c>
      <c r="N125" s="17">
        <v>0</v>
      </c>
      <c r="O125" s="16"/>
      <c r="P125" s="17">
        <v>110000</v>
      </c>
      <c r="Q125" s="17">
        <v>50000</v>
      </c>
      <c r="R125" s="17">
        <v>0</v>
      </c>
    </row>
    <row r="126" spans="1:18">
      <c r="A126" s="20" t="s">
        <v>11</v>
      </c>
      <c r="B126" s="20"/>
      <c r="C126" s="17">
        <f>SUM(D126:J126)</f>
        <v>10000</v>
      </c>
      <c r="D126" s="17">
        <v>10000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23"/>
      <c r="L126" s="17">
        <v>0</v>
      </c>
      <c r="M126" s="17">
        <v>0</v>
      </c>
      <c r="N126" s="17">
        <v>0</v>
      </c>
      <c r="O126" s="23"/>
      <c r="P126" s="17">
        <v>0</v>
      </c>
      <c r="Q126" s="17">
        <v>0</v>
      </c>
      <c r="R126" s="17">
        <v>0</v>
      </c>
    </row>
    <row r="127" spans="1:18">
      <c r="A127" s="20" t="s">
        <v>10</v>
      </c>
      <c r="B127" s="20"/>
      <c r="C127" s="17">
        <f>SUM(D127:J127)</f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6"/>
      <c r="L127" s="17">
        <v>0</v>
      </c>
      <c r="M127" s="17">
        <v>0</v>
      </c>
      <c r="N127" s="17">
        <v>0</v>
      </c>
      <c r="O127" s="16"/>
      <c r="P127" s="17">
        <v>0</v>
      </c>
      <c r="Q127" s="17">
        <v>0</v>
      </c>
      <c r="R127" s="17">
        <v>0</v>
      </c>
    </row>
    <row r="128" spans="1:18">
      <c r="A128" s="20" t="s">
        <v>9</v>
      </c>
      <c r="B128" s="20"/>
      <c r="C128" s="17">
        <f>SUM(D128:J128)</f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6"/>
      <c r="L128" s="17">
        <v>0</v>
      </c>
      <c r="M128" s="17">
        <v>0</v>
      </c>
      <c r="N128" s="17">
        <v>0</v>
      </c>
      <c r="O128" s="16"/>
      <c r="P128" s="17">
        <v>0</v>
      </c>
      <c r="Q128" s="17">
        <v>0</v>
      </c>
      <c r="R128" s="17">
        <v>0</v>
      </c>
    </row>
    <row r="129" spans="1:18">
      <c r="A129" s="20" t="s">
        <v>99</v>
      </c>
      <c r="B129" s="20"/>
      <c r="C129" s="17">
        <v>21000</v>
      </c>
      <c r="D129" s="17">
        <v>21000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6"/>
      <c r="L129" s="17">
        <v>0</v>
      </c>
      <c r="M129" s="17">
        <v>0</v>
      </c>
      <c r="N129" s="17">
        <v>0</v>
      </c>
      <c r="O129" s="16"/>
      <c r="P129" s="17">
        <v>0</v>
      </c>
      <c r="Q129" s="17">
        <v>0</v>
      </c>
      <c r="R129" s="17">
        <v>0</v>
      </c>
    </row>
    <row r="130" spans="1:18">
      <c r="A130" s="20" t="s">
        <v>8</v>
      </c>
      <c r="B130" s="25"/>
      <c r="C130" s="17">
        <f>SUM(D130:J130)</f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6"/>
      <c r="L130" s="17">
        <v>0</v>
      </c>
      <c r="M130" s="17">
        <v>0</v>
      </c>
      <c r="N130" s="17">
        <v>0</v>
      </c>
      <c r="O130" s="16"/>
      <c r="P130" s="17">
        <v>0</v>
      </c>
      <c r="Q130" s="17">
        <v>0</v>
      </c>
      <c r="R130" s="17">
        <v>0</v>
      </c>
    </row>
    <row r="131" spans="1:18">
      <c r="A131" s="20" t="s">
        <v>7</v>
      </c>
      <c r="B131" s="20"/>
      <c r="C131" s="17">
        <f>SUM(D131:J131)</f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6"/>
      <c r="L131" s="17">
        <v>0</v>
      </c>
      <c r="M131" s="17">
        <v>0</v>
      </c>
      <c r="N131" s="17">
        <v>0</v>
      </c>
      <c r="O131" s="16"/>
      <c r="P131" s="17">
        <v>0</v>
      </c>
      <c r="Q131" s="17">
        <v>0</v>
      </c>
      <c r="R131" s="17">
        <v>0</v>
      </c>
    </row>
    <row r="132" spans="1:18">
      <c r="A132" s="20" t="s">
        <v>6</v>
      </c>
      <c r="B132" s="20"/>
      <c r="C132" s="17">
        <f>SUM(D132:J132)</f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23"/>
      <c r="L132" s="17">
        <v>0</v>
      </c>
      <c r="M132" s="17">
        <v>0</v>
      </c>
      <c r="N132" s="17">
        <v>0</v>
      </c>
      <c r="O132" s="23"/>
      <c r="P132" s="17">
        <v>0</v>
      </c>
      <c r="Q132" s="17">
        <v>0</v>
      </c>
      <c r="R132" s="17">
        <v>0</v>
      </c>
    </row>
    <row r="133" spans="1:18" ht="15">
      <c r="A133" s="20" t="s">
        <v>5</v>
      </c>
      <c r="B133" s="19"/>
      <c r="C133" s="17">
        <f>SUM(D133:J133)</f>
        <v>28000</v>
      </c>
      <c r="D133" s="17">
        <v>28000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6"/>
      <c r="L133" s="17">
        <v>0</v>
      </c>
      <c r="M133" s="17">
        <v>0</v>
      </c>
      <c r="N133" s="17">
        <v>0</v>
      </c>
      <c r="O133" s="16"/>
      <c r="P133" s="17">
        <v>0</v>
      </c>
      <c r="Q133" s="17">
        <v>0</v>
      </c>
      <c r="R133" s="17">
        <v>0</v>
      </c>
    </row>
    <row r="134" spans="1:18" ht="8.25" customHeight="1">
      <c r="A134" s="20"/>
      <c r="B134" s="19"/>
      <c r="C134" s="17"/>
      <c r="D134" s="17"/>
      <c r="E134" s="29"/>
      <c r="F134" s="28"/>
      <c r="G134" s="28"/>
      <c r="H134" s="28"/>
      <c r="I134" s="28"/>
      <c r="J134" s="28"/>
      <c r="K134" s="23"/>
      <c r="L134" s="17"/>
      <c r="M134" s="29"/>
      <c r="N134" s="28"/>
      <c r="O134" s="23"/>
      <c r="P134" s="17"/>
      <c r="Q134" s="29"/>
      <c r="R134" s="28"/>
    </row>
    <row r="135" spans="1:18" ht="15">
      <c r="A135" s="24" t="s">
        <v>4</v>
      </c>
      <c r="B135" s="27"/>
      <c r="C135" s="22">
        <f t="shared" ref="C135:J135" si="26">SUM(C136)</f>
        <v>0</v>
      </c>
      <c r="D135" s="22">
        <f t="shared" si="26"/>
        <v>0</v>
      </c>
      <c r="E135" s="26">
        <f t="shared" si="26"/>
        <v>0</v>
      </c>
      <c r="F135" s="21">
        <f t="shared" si="26"/>
        <v>0</v>
      </c>
      <c r="G135" s="21">
        <f t="shared" si="26"/>
        <v>0</v>
      </c>
      <c r="H135" s="21">
        <f t="shared" si="26"/>
        <v>0</v>
      </c>
      <c r="I135" s="21">
        <f t="shared" si="26"/>
        <v>0</v>
      </c>
      <c r="J135" s="21">
        <f t="shared" si="26"/>
        <v>0</v>
      </c>
      <c r="K135" s="23"/>
      <c r="L135" s="22">
        <f>SUM(L136)</f>
        <v>0</v>
      </c>
      <c r="M135" s="26">
        <f>SUM(M136)</f>
        <v>0</v>
      </c>
      <c r="N135" s="21">
        <f>SUM(N136)</f>
        <v>0</v>
      </c>
      <c r="O135" s="23"/>
      <c r="P135" s="22">
        <f>SUM(P136)</f>
        <v>0</v>
      </c>
      <c r="Q135" s="26">
        <f>SUM(Q136)</f>
        <v>0</v>
      </c>
      <c r="R135" s="21">
        <f>SUM(R136)</f>
        <v>0</v>
      </c>
    </row>
    <row r="136" spans="1:18" ht="15">
      <c r="A136" s="20" t="s">
        <v>3</v>
      </c>
      <c r="B136" s="19"/>
      <c r="C136" s="17">
        <f>SUM(D136:J136)</f>
        <v>0</v>
      </c>
      <c r="D136" s="17">
        <f>SUM(G136:Q136)</f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6"/>
      <c r="L136" s="17">
        <f>SUM(O136:Y136)</f>
        <v>0</v>
      </c>
      <c r="M136" s="17">
        <v>0</v>
      </c>
      <c r="N136" s="17">
        <v>0</v>
      </c>
      <c r="O136" s="16"/>
      <c r="P136" s="17">
        <f>SUM(S136:AC136)</f>
        <v>0</v>
      </c>
      <c r="Q136" s="17">
        <v>0</v>
      </c>
      <c r="R136" s="17">
        <v>0</v>
      </c>
    </row>
    <row r="137" spans="1:18" ht="9.75" customHeight="1">
      <c r="A137" s="25"/>
      <c r="B137" s="24"/>
      <c r="C137" s="17"/>
      <c r="D137" s="17"/>
      <c r="E137" s="22"/>
      <c r="F137" s="22"/>
      <c r="G137" s="22"/>
      <c r="H137" s="22"/>
      <c r="I137" s="22"/>
      <c r="J137" s="22"/>
      <c r="K137" s="23"/>
      <c r="L137" s="17"/>
      <c r="M137" s="22"/>
      <c r="N137" s="22"/>
      <c r="O137" s="23"/>
      <c r="P137" s="17"/>
      <c r="Q137" s="22"/>
      <c r="R137" s="22"/>
    </row>
    <row r="138" spans="1:18" ht="15">
      <c r="A138" s="24" t="s">
        <v>2</v>
      </c>
      <c r="B138" s="27"/>
      <c r="C138" s="22">
        <f t="shared" ref="C138:J138" si="27">SUM(C139:C140)</f>
        <v>0</v>
      </c>
      <c r="D138" s="22">
        <f t="shared" si="27"/>
        <v>0</v>
      </c>
      <c r="E138" s="26">
        <f t="shared" si="27"/>
        <v>0</v>
      </c>
      <c r="F138" s="21">
        <f t="shared" si="27"/>
        <v>0</v>
      </c>
      <c r="G138" s="21">
        <f t="shared" si="27"/>
        <v>0</v>
      </c>
      <c r="H138" s="21">
        <f t="shared" si="27"/>
        <v>0</v>
      </c>
      <c r="I138" s="21">
        <f t="shared" si="27"/>
        <v>0</v>
      </c>
      <c r="J138" s="21">
        <f t="shared" si="27"/>
        <v>0</v>
      </c>
      <c r="K138" s="23"/>
      <c r="L138" s="22">
        <f>SUM(L139:L140)</f>
        <v>0</v>
      </c>
      <c r="M138" s="26">
        <f>SUM(M139:M140)</f>
        <v>0</v>
      </c>
      <c r="N138" s="21">
        <f>SUM(N139:N140)</f>
        <v>0</v>
      </c>
      <c r="O138" s="23"/>
      <c r="P138" s="22">
        <f>SUM(P139:P140)</f>
        <v>0</v>
      </c>
      <c r="Q138" s="26">
        <f>SUM(Q139:Q140)</f>
        <v>0</v>
      </c>
      <c r="R138" s="21">
        <f>SUM(R139:R140)</f>
        <v>0</v>
      </c>
    </row>
    <row r="139" spans="1:18">
      <c r="A139" s="20" t="s">
        <v>1</v>
      </c>
      <c r="B139" s="20"/>
      <c r="C139" s="17">
        <f>SUM(D139:J139)</f>
        <v>0</v>
      </c>
      <c r="D139" s="17">
        <f>SUM(G139:Q139)</f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6"/>
      <c r="L139" s="17">
        <f>SUM(O139:Y139)</f>
        <v>0</v>
      </c>
      <c r="M139" s="17">
        <v>0</v>
      </c>
      <c r="N139" s="17">
        <v>0</v>
      </c>
      <c r="O139" s="16"/>
      <c r="P139" s="17">
        <f>SUM(S139:AC139)</f>
        <v>0</v>
      </c>
      <c r="Q139" s="17">
        <v>0</v>
      </c>
      <c r="R139" s="17">
        <v>0</v>
      </c>
    </row>
    <row r="140" spans="1:18" ht="15">
      <c r="A140" s="20" t="s">
        <v>0</v>
      </c>
      <c r="B140" s="19"/>
      <c r="C140" s="17">
        <f>SUM(D140:J140)</f>
        <v>0</v>
      </c>
      <c r="D140" s="17">
        <f>SUM(G140:Q140)</f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6"/>
      <c r="L140" s="17">
        <f>SUM(O140:Y140)</f>
        <v>0</v>
      </c>
      <c r="M140" s="17">
        <v>0</v>
      </c>
      <c r="N140" s="17">
        <v>0</v>
      </c>
      <c r="O140" s="16"/>
      <c r="P140" s="17">
        <f>SUM(S140:AC140)</f>
        <v>0</v>
      </c>
      <c r="Q140" s="17">
        <v>0</v>
      </c>
      <c r="R140" s="17">
        <v>0</v>
      </c>
    </row>
    <row r="141" spans="1:18" ht="7.5" customHeight="1">
      <c r="A141" s="43"/>
      <c r="B141" s="42"/>
      <c r="C141" s="17"/>
      <c r="D141" s="17"/>
      <c r="E141" s="16"/>
      <c r="F141" s="16"/>
      <c r="G141" s="16"/>
      <c r="H141" s="16"/>
      <c r="I141" s="16"/>
      <c r="J141" s="16"/>
      <c r="K141" s="16"/>
      <c r="L141" s="17"/>
      <c r="M141" s="16"/>
      <c r="N141" s="16"/>
      <c r="O141" s="16"/>
      <c r="P141" s="17"/>
      <c r="Q141" s="16"/>
      <c r="R141" s="16"/>
    </row>
    <row r="142" spans="1:18" ht="32.25" customHeight="1">
      <c r="A142" s="41" t="s">
        <v>98</v>
      </c>
      <c r="B142" s="40" t="s">
        <v>97</v>
      </c>
      <c r="C142" s="38">
        <f t="shared" ref="C142:R142" si="28">SUM(C144,C228)</f>
        <v>2864900</v>
      </c>
      <c r="D142" s="38">
        <f t="shared" si="28"/>
        <v>2224600</v>
      </c>
      <c r="E142" s="38">
        <f t="shared" si="28"/>
        <v>440300</v>
      </c>
      <c r="F142" s="39">
        <f t="shared" si="28"/>
        <v>0</v>
      </c>
      <c r="G142" s="38">
        <f t="shared" si="28"/>
        <v>150000</v>
      </c>
      <c r="H142" s="38">
        <f t="shared" si="28"/>
        <v>50000</v>
      </c>
      <c r="I142" s="39">
        <f t="shared" si="28"/>
        <v>0</v>
      </c>
      <c r="J142" s="39">
        <f t="shared" si="28"/>
        <v>0</v>
      </c>
      <c r="K142" s="39">
        <f t="shared" si="28"/>
        <v>2626000</v>
      </c>
      <c r="L142" s="38">
        <f t="shared" si="28"/>
        <v>2100000</v>
      </c>
      <c r="M142" s="38">
        <f t="shared" si="28"/>
        <v>195000</v>
      </c>
      <c r="N142" s="38">
        <f t="shared" si="28"/>
        <v>331000</v>
      </c>
      <c r="O142" s="39">
        <f t="shared" si="28"/>
        <v>2626000</v>
      </c>
      <c r="P142" s="38">
        <f t="shared" si="28"/>
        <v>2100000</v>
      </c>
      <c r="Q142" s="38">
        <f t="shared" si="28"/>
        <v>195000</v>
      </c>
      <c r="R142" s="38">
        <f t="shared" si="28"/>
        <v>331000</v>
      </c>
    </row>
    <row r="143" spans="1:18" ht="8.25" customHeight="1">
      <c r="A143" s="24"/>
      <c r="B143" s="22"/>
      <c r="C143" s="26"/>
      <c r="D143" s="17"/>
      <c r="E143" s="23"/>
      <c r="F143" s="23"/>
      <c r="G143" s="23"/>
      <c r="H143" s="23"/>
      <c r="I143" s="23"/>
      <c r="J143" s="23"/>
      <c r="K143" s="23"/>
      <c r="L143" s="17"/>
      <c r="M143" s="23"/>
      <c r="N143" s="23"/>
      <c r="O143" s="23"/>
      <c r="P143" s="17"/>
      <c r="Q143" s="23"/>
      <c r="R143" s="23"/>
    </row>
    <row r="144" spans="1:18" ht="15">
      <c r="A144" s="37" t="s">
        <v>96</v>
      </c>
      <c r="B144" s="22"/>
      <c r="C144" s="26">
        <f t="shared" ref="C144:R144" si="29">SUM(C146,C225)</f>
        <v>2406900</v>
      </c>
      <c r="D144" s="26">
        <f t="shared" si="29"/>
        <v>1866500</v>
      </c>
      <c r="E144" s="36">
        <f t="shared" si="29"/>
        <v>390400</v>
      </c>
      <c r="F144" s="35">
        <f t="shared" si="29"/>
        <v>0</v>
      </c>
      <c r="G144" s="35">
        <f t="shared" si="29"/>
        <v>150000</v>
      </c>
      <c r="H144" s="35">
        <f t="shared" si="29"/>
        <v>0</v>
      </c>
      <c r="I144" s="35">
        <f t="shared" si="29"/>
        <v>0</v>
      </c>
      <c r="J144" s="35">
        <f t="shared" si="29"/>
        <v>0</v>
      </c>
      <c r="K144" s="35">
        <f t="shared" si="29"/>
        <v>2216000</v>
      </c>
      <c r="L144" s="26">
        <f t="shared" si="29"/>
        <v>1750000</v>
      </c>
      <c r="M144" s="36">
        <f t="shared" si="29"/>
        <v>135000</v>
      </c>
      <c r="N144" s="35">
        <f t="shared" si="29"/>
        <v>331000</v>
      </c>
      <c r="O144" s="35">
        <f t="shared" si="29"/>
        <v>2216000</v>
      </c>
      <c r="P144" s="26">
        <f t="shared" si="29"/>
        <v>1750000</v>
      </c>
      <c r="Q144" s="36">
        <f t="shared" si="29"/>
        <v>135000</v>
      </c>
      <c r="R144" s="35">
        <f t="shared" si="29"/>
        <v>331000</v>
      </c>
    </row>
    <row r="145" spans="1:18" ht="9" customHeight="1">
      <c r="A145" s="19"/>
      <c r="B145" s="28"/>
      <c r="C145" s="17"/>
      <c r="D145" s="17"/>
      <c r="E145" s="29"/>
      <c r="F145" s="28"/>
      <c r="G145" s="28"/>
      <c r="H145" s="28"/>
      <c r="I145" s="28"/>
      <c r="J145" s="28"/>
      <c r="K145" s="16"/>
      <c r="L145" s="17"/>
      <c r="M145" s="29"/>
      <c r="N145" s="28"/>
      <c r="O145" s="16"/>
      <c r="P145" s="17"/>
      <c r="Q145" s="29"/>
      <c r="R145" s="28"/>
    </row>
    <row r="146" spans="1:18" s="30" customFormat="1" ht="15">
      <c r="A146" s="34" t="s">
        <v>95</v>
      </c>
      <c r="B146" s="22"/>
      <c r="C146" s="22">
        <f>SUM(D146:J146)</f>
        <v>2406900</v>
      </c>
      <c r="D146" s="22">
        <f>SUM(D147,D159,D177,D211,D215)</f>
        <v>1866500</v>
      </c>
      <c r="E146" s="22">
        <f>SUM(E147,E159,E177,E211,E215)</f>
        <v>390400</v>
      </c>
      <c r="F146" s="21">
        <f>SUM(F147,F159,F177,F211,F215,F225)</f>
        <v>0</v>
      </c>
      <c r="G146" s="22">
        <f>SUM(G147,G159,G177,G211,G215)</f>
        <v>150000</v>
      </c>
      <c r="H146" s="22">
        <f>SUM(H147,H159,H177,H211,H215)</f>
        <v>0</v>
      </c>
      <c r="I146" s="21">
        <f>SUM(I147,I159,I177,I211,I215,I225)</f>
        <v>0</v>
      </c>
      <c r="J146" s="21">
        <f>SUM(J147,J159,J177,J211,J215,J225)</f>
        <v>0</v>
      </c>
      <c r="K146" s="21">
        <f>SUM(K147)</f>
        <v>2216000</v>
      </c>
      <c r="L146" s="22">
        <f>SUM(L147,L159,L177,L211,L215)</f>
        <v>1750000</v>
      </c>
      <c r="M146" s="22">
        <f>SUM(M147,M159,M177,M211,M215)</f>
        <v>135000</v>
      </c>
      <c r="N146" s="22">
        <f>SUM(N147,N159,N177,N211,N215)</f>
        <v>331000</v>
      </c>
      <c r="O146" s="21">
        <f>SUM(O147)</f>
        <v>2216000</v>
      </c>
      <c r="P146" s="22">
        <f>SUM(P147,P159,P177,P211,P215)</f>
        <v>1750000</v>
      </c>
      <c r="Q146" s="22">
        <f>SUM(Q147,Q159,Q177,Q211,Q215)</f>
        <v>135000</v>
      </c>
      <c r="R146" s="22">
        <f>SUM(R147,R159,R177,R211,R215)</f>
        <v>331000</v>
      </c>
    </row>
    <row r="147" spans="1:18">
      <c r="A147" s="24" t="s">
        <v>94</v>
      </c>
      <c r="B147" s="22"/>
      <c r="C147" s="22">
        <f t="shared" ref="C147:J147" si="30">SUM(C148:C157)</f>
        <v>27500</v>
      </c>
      <c r="D147" s="22">
        <f t="shared" si="30"/>
        <v>26900</v>
      </c>
      <c r="E147" s="22">
        <f t="shared" si="30"/>
        <v>600</v>
      </c>
      <c r="F147" s="22">
        <f t="shared" si="30"/>
        <v>0</v>
      </c>
      <c r="G147" s="22">
        <f t="shared" si="30"/>
        <v>0</v>
      </c>
      <c r="H147" s="22">
        <f t="shared" si="30"/>
        <v>0</v>
      </c>
      <c r="I147" s="22">
        <f t="shared" si="30"/>
        <v>0</v>
      </c>
      <c r="J147" s="22">
        <f t="shared" si="30"/>
        <v>0</v>
      </c>
      <c r="K147" s="23">
        <f>SUM(L146:N146)</f>
        <v>2216000</v>
      </c>
      <c r="L147" s="22">
        <f>SUM(L148:L157)</f>
        <v>1750000</v>
      </c>
      <c r="M147" s="22">
        <f>SUM(M148:M157)</f>
        <v>135000</v>
      </c>
      <c r="N147" s="22">
        <f>SUM(N148:N157)</f>
        <v>331000</v>
      </c>
      <c r="O147" s="23">
        <f>SUM(P146:R146)</f>
        <v>2216000</v>
      </c>
      <c r="P147" s="22">
        <f>SUM(P148:P157)</f>
        <v>1750000</v>
      </c>
      <c r="Q147" s="22">
        <f>SUM(Q148:Q157)</f>
        <v>135000</v>
      </c>
      <c r="R147" s="22">
        <f>SUM(R148:R157)</f>
        <v>331000</v>
      </c>
    </row>
    <row r="148" spans="1:18">
      <c r="A148" s="20" t="s">
        <v>93</v>
      </c>
      <c r="B148" s="20"/>
      <c r="C148" s="17">
        <f t="shared" ref="C148:C157" si="31">SUM(D148:J148)</f>
        <v>13100</v>
      </c>
      <c r="D148" s="17">
        <v>13100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6"/>
      <c r="L148" s="17">
        <v>1750000</v>
      </c>
      <c r="M148" s="17">
        <v>135000</v>
      </c>
      <c r="N148" s="17">
        <v>331000</v>
      </c>
      <c r="O148" s="16"/>
      <c r="P148" s="17">
        <v>1750000</v>
      </c>
      <c r="Q148" s="17">
        <v>135000</v>
      </c>
      <c r="R148" s="17">
        <v>331000</v>
      </c>
    </row>
    <row r="149" spans="1:18">
      <c r="A149" s="20" t="s">
        <v>92</v>
      </c>
      <c r="B149" s="20"/>
      <c r="C149" s="17">
        <f t="shared" si="31"/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6"/>
      <c r="L149" s="17">
        <v>0</v>
      </c>
      <c r="M149" s="17">
        <v>0</v>
      </c>
      <c r="N149" s="17">
        <v>0</v>
      </c>
      <c r="O149" s="16"/>
      <c r="P149" s="17">
        <v>0</v>
      </c>
      <c r="Q149" s="17">
        <v>0</v>
      </c>
      <c r="R149" s="17">
        <v>0</v>
      </c>
    </row>
    <row r="150" spans="1:18">
      <c r="A150" s="20" t="s">
        <v>91</v>
      </c>
      <c r="B150" s="20"/>
      <c r="C150" s="17">
        <f t="shared" si="31"/>
        <v>4900</v>
      </c>
      <c r="D150" s="17">
        <v>4900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6"/>
      <c r="L150" s="17">
        <v>0</v>
      </c>
      <c r="M150" s="17">
        <v>0</v>
      </c>
      <c r="N150" s="17">
        <v>0</v>
      </c>
      <c r="O150" s="16"/>
      <c r="P150" s="17">
        <v>0</v>
      </c>
      <c r="Q150" s="17">
        <v>0</v>
      </c>
      <c r="R150" s="17">
        <v>0</v>
      </c>
    </row>
    <row r="151" spans="1:18">
      <c r="A151" s="20" t="s">
        <v>90</v>
      </c>
      <c r="B151" s="20"/>
      <c r="C151" s="17">
        <f t="shared" si="31"/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6"/>
      <c r="L151" s="17">
        <v>0</v>
      </c>
      <c r="M151" s="17">
        <v>0</v>
      </c>
      <c r="N151" s="17">
        <v>0</v>
      </c>
      <c r="O151" s="16"/>
      <c r="P151" s="17">
        <v>0</v>
      </c>
      <c r="Q151" s="17">
        <v>0</v>
      </c>
      <c r="R151" s="17">
        <v>0</v>
      </c>
    </row>
    <row r="152" spans="1:18">
      <c r="A152" s="20" t="s">
        <v>89</v>
      </c>
      <c r="B152" s="20"/>
      <c r="C152" s="17">
        <f t="shared" si="31"/>
        <v>8900</v>
      </c>
      <c r="D152" s="17">
        <v>8900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6"/>
      <c r="L152" s="17">
        <v>0</v>
      </c>
      <c r="M152" s="17">
        <v>0</v>
      </c>
      <c r="N152" s="17">
        <v>0</v>
      </c>
      <c r="O152" s="16"/>
      <c r="P152" s="17">
        <v>0</v>
      </c>
      <c r="Q152" s="17">
        <v>0</v>
      </c>
      <c r="R152" s="17">
        <v>0</v>
      </c>
    </row>
    <row r="153" spans="1:18">
      <c r="A153" s="20" t="s">
        <v>88</v>
      </c>
      <c r="B153" s="20"/>
      <c r="C153" s="17">
        <f t="shared" si="31"/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6"/>
      <c r="L153" s="17">
        <v>0</v>
      </c>
      <c r="M153" s="17">
        <v>0</v>
      </c>
      <c r="N153" s="17">
        <v>0</v>
      </c>
      <c r="O153" s="16"/>
      <c r="P153" s="17">
        <v>0</v>
      </c>
      <c r="Q153" s="17">
        <v>0</v>
      </c>
      <c r="R153" s="17">
        <v>0</v>
      </c>
    </row>
    <row r="154" spans="1:18">
      <c r="A154" s="20" t="s">
        <v>87</v>
      </c>
      <c r="B154" s="20"/>
      <c r="C154" s="17">
        <f t="shared" si="31"/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23"/>
      <c r="L154" s="17">
        <v>0</v>
      </c>
      <c r="M154" s="17">
        <v>0</v>
      </c>
      <c r="N154" s="17">
        <v>0</v>
      </c>
      <c r="O154" s="23"/>
      <c r="P154" s="17">
        <v>0</v>
      </c>
      <c r="Q154" s="17">
        <v>0</v>
      </c>
      <c r="R154" s="17">
        <v>0</v>
      </c>
    </row>
    <row r="155" spans="1:18">
      <c r="A155" s="20" t="s">
        <v>86</v>
      </c>
      <c r="B155" s="20"/>
      <c r="C155" s="17">
        <f t="shared" si="31"/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23"/>
      <c r="L155" s="17">
        <v>0</v>
      </c>
      <c r="M155" s="17">
        <v>0</v>
      </c>
      <c r="N155" s="17">
        <v>0</v>
      </c>
      <c r="O155" s="23"/>
      <c r="P155" s="17">
        <v>0</v>
      </c>
      <c r="Q155" s="17">
        <v>0</v>
      </c>
      <c r="R155" s="17">
        <v>0</v>
      </c>
    </row>
    <row r="156" spans="1:18">
      <c r="A156" s="20" t="s">
        <v>85</v>
      </c>
      <c r="B156" s="20"/>
      <c r="C156" s="17">
        <f t="shared" si="31"/>
        <v>600</v>
      </c>
      <c r="D156" s="17">
        <v>0</v>
      </c>
      <c r="E156" s="17">
        <v>600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6"/>
      <c r="L156" s="17">
        <v>0</v>
      </c>
      <c r="M156" s="17">
        <v>0</v>
      </c>
      <c r="N156" s="17">
        <v>0</v>
      </c>
      <c r="O156" s="16"/>
      <c r="P156" s="17">
        <v>0</v>
      </c>
      <c r="Q156" s="17">
        <v>0</v>
      </c>
      <c r="R156" s="17">
        <v>0</v>
      </c>
    </row>
    <row r="157" spans="1:18">
      <c r="A157" s="20" t="s">
        <v>84</v>
      </c>
      <c r="B157" s="20"/>
      <c r="C157" s="17">
        <f t="shared" si="31"/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6"/>
      <c r="L157" s="17">
        <v>0</v>
      </c>
      <c r="M157" s="17">
        <v>0</v>
      </c>
      <c r="N157" s="17">
        <v>0</v>
      </c>
      <c r="O157" s="16"/>
      <c r="P157" s="17">
        <v>0</v>
      </c>
      <c r="Q157" s="17">
        <v>0</v>
      </c>
      <c r="R157" s="17">
        <v>0</v>
      </c>
    </row>
    <row r="158" spans="1:18" ht="9" customHeight="1">
      <c r="A158" s="19"/>
      <c r="B158" s="19"/>
      <c r="C158" s="17"/>
      <c r="D158" s="17"/>
      <c r="E158" s="29"/>
      <c r="F158" s="28"/>
      <c r="G158" s="28"/>
      <c r="H158" s="28"/>
      <c r="I158" s="28"/>
      <c r="J158" s="28"/>
      <c r="K158" s="16"/>
      <c r="L158" s="17"/>
      <c r="M158" s="29"/>
      <c r="N158" s="28"/>
      <c r="O158" s="16"/>
      <c r="P158" s="17"/>
      <c r="Q158" s="29"/>
      <c r="R158" s="28"/>
    </row>
    <row r="159" spans="1:18">
      <c r="A159" s="24" t="s">
        <v>83</v>
      </c>
      <c r="B159" s="22"/>
      <c r="C159" s="22">
        <f t="shared" ref="C159:C175" si="32">SUM(D159:J159)</f>
        <v>579000</v>
      </c>
      <c r="D159" s="22">
        <f t="shared" ref="D159:J159" si="33">SUM(D160:D175)</f>
        <v>244000</v>
      </c>
      <c r="E159" s="22">
        <f t="shared" si="33"/>
        <v>335000</v>
      </c>
      <c r="F159" s="22">
        <f t="shared" si="33"/>
        <v>0</v>
      </c>
      <c r="G159" s="22">
        <f t="shared" si="33"/>
        <v>0</v>
      </c>
      <c r="H159" s="22">
        <f t="shared" si="33"/>
        <v>0</v>
      </c>
      <c r="I159" s="22">
        <f t="shared" si="33"/>
        <v>0</v>
      </c>
      <c r="J159" s="22">
        <f t="shared" si="33"/>
        <v>0</v>
      </c>
      <c r="K159" s="23"/>
      <c r="L159" s="22">
        <f>SUM(L160:L175)</f>
        <v>0</v>
      </c>
      <c r="M159" s="22">
        <f>SUM(M160:M175)</f>
        <v>0</v>
      </c>
      <c r="N159" s="22">
        <f>SUM(N160:N175)</f>
        <v>0</v>
      </c>
      <c r="O159" s="23"/>
      <c r="P159" s="22">
        <f>SUM(P160:P175)</f>
        <v>0</v>
      </c>
      <c r="Q159" s="22">
        <f>SUM(Q160:Q175)</f>
        <v>0</v>
      </c>
      <c r="R159" s="22">
        <f>SUM(R160:R175)</f>
        <v>0</v>
      </c>
    </row>
    <row r="160" spans="1:18">
      <c r="A160" s="20" t="s">
        <v>82</v>
      </c>
      <c r="B160" s="20"/>
      <c r="C160" s="17">
        <f t="shared" si="32"/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6"/>
      <c r="L160" s="17">
        <v>0</v>
      </c>
      <c r="M160" s="17">
        <v>0</v>
      </c>
      <c r="N160" s="17">
        <v>0</v>
      </c>
      <c r="O160" s="16"/>
      <c r="P160" s="17">
        <v>0</v>
      </c>
      <c r="Q160" s="17">
        <v>0</v>
      </c>
      <c r="R160" s="17">
        <v>0</v>
      </c>
    </row>
    <row r="161" spans="1:18">
      <c r="A161" s="20" t="s">
        <v>81</v>
      </c>
      <c r="B161" s="20"/>
      <c r="C161" s="17">
        <f t="shared" si="32"/>
        <v>15000</v>
      </c>
      <c r="D161" s="17">
        <v>15000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6"/>
      <c r="L161" s="17">
        <v>0</v>
      </c>
      <c r="M161" s="17">
        <v>0</v>
      </c>
      <c r="N161" s="17">
        <v>0</v>
      </c>
      <c r="O161" s="16"/>
      <c r="P161" s="17">
        <v>0</v>
      </c>
      <c r="Q161" s="17">
        <v>0</v>
      </c>
      <c r="R161" s="17">
        <v>0</v>
      </c>
    </row>
    <row r="162" spans="1:18">
      <c r="A162" s="20" t="s">
        <v>80</v>
      </c>
      <c r="B162" s="20"/>
      <c r="C162" s="17">
        <f t="shared" si="32"/>
        <v>52900</v>
      </c>
      <c r="D162" s="17">
        <v>52900</v>
      </c>
      <c r="E162" s="17">
        <v>0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6"/>
      <c r="L162" s="17">
        <v>0</v>
      </c>
      <c r="M162" s="17">
        <v>0</v>
      </c>
      <c r="N162" s="17">
        <v>0</v>
      </c>
      <c r="O162" s="16"/>
      <c r="P162" s="17">
        <v>0</v>
      </c>
      <c r="Q162" s="17">
        <v>0</v>
      </c>
      <c r="R162" s="17">
        <v>0</v>
      </c>
    </row>
    <row r="163" spans="1:18">
      <c r="A163" s="20" t="s">
        <v>79</v>
      </c>
      <c r="B163" s="20"/>
      <c r="C163" s="17">
        <f t="shared" si="32"/>
        <v>0</v>
      </c>
      <c r="D163" s="17">
        <v>0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6"/>
      <c r="L163" s="17">
        <v>0</v>
      </c>
      <c r="M163" s="17">
        <v>0</v>
      </c>
      <c r="N163" s="17">
        <v>0</v>
      </c>
      <c r="O163" s="16"/>
      <c r="P163" s="17">
        <v>0</v>
      </c>
      <c r="Q163" s="17">
        <v>0</v>
      </c>
      <c r="R163" s="17">
        <v>0</v>
      </c>
    </row>
    <row r="164" spans="1:18">
      <c r="A164" s="20" t="s">
        <v>78</v>
      </c>
      <c r="B164" s="20"/>
      <c r="C164" s="17">
        <f t="shared" si="32"/>
        <v>11600</v>
      </c>
      <c r="D164" s="17">
        <v>11600</v>
      </c>
      <c r="E164" s="17">
        <v>0</v>
      </c>
      <c r="F164" s="17">
        <v>0</v>
      </c>
      <c r="G164" s="17">
        <v>0</v>
      </c>
      <c r="H164" s="17">
        <v>0</v>
      </c>
      <c r="I164" s="17">
        <v>0</v>
      </c>
      <c r="J164" s="17">
        <v>0</v>
      </c>
      <c r="K164" s="23"/>
      <c r="L164" s="17">
        <v>0</v>
      </c>
      <c r="M164" s="17">
        <v>0</v>
      </c>
      <c r="N164" s="17">
        <v>0</v>
      </c>
      <c r="O164" s="23"/>
      <c r="P164" s="17">
        <v>0</v>
      </c>
      <c r="Q164" s="17">
        <v>0</v>
      </c>
      <c r="R164" s="17">
        <v>0</v>
      </c>
    </row>
    <row r="165" spans="1:18">
      <c r="A165" s="20" t="s">
        <v>77</v>
      </c>
      <c r="B165" s="20"/>
      <c r="C165" s="17">
        <f t="shared" si="32"/>
        <v>0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7">
        <v>0</v>
      </c>
      <c r="J165" s="17">
        <v>0</v>
      </c>
      <c r="K165" s="16"/>
      <c r="L165" s="17">
        <v>0</v>
      </c>
      <c r="M165" s="17">
        <v>0</v>
      </c>
      <c r="N165" s="17">
        <v>0</v>
      </c>
      <c r="O165" s="16"/>
      <c r="P165" s="17">
        <v>0</v>
      </c>
      <c r="Q165" s="17">
        <v>0</v>
      </c>
      <c r="R165" s="17">
        <v>0</v>
      </c>
    </row>
    <row r="166" spans="1:18">
      <c r="A166" s="20" t="s">
        <v>76</v>
      </c>
      <c r="B166" s="20"/>
      <c r="C166" s="17">
        <f t="shared" si="32"/>
        <v>20000</v>
      </c>
      <c r="D166" s="17">
        <v>0</v>
      </c>
      <c r="E166" s="17">
        <v>20000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6"/>
      <c r="L166" s="17">
        <v>0</v>
      </c>
      <c r="M166" s="17">
        <v>0</v>
      </c>
      <c r="N166" s="17">
        <v>0</v>
      </c>
      <c r="O166" s="16"/>
      <c r="P166" s="17">
        <v>0</v>
      </c>
      <c r="Q166" s="17">
        <v>0</v>
      </c>
      <c r="R166" s="17">
        <v>0</v>
      </c>
    </row>
    <row r="167" spans="1:18">
      <c r="A167" s="20" t="s">
        <v>75</v>
      </c>
      <c r="B167" s="20"/>
      <c r="C167" s="17">
        <f t="shared" si="32"/>
        <v>355000</v>
      </c>
      <c r="D167" s="17">
        <v>40000</v>
      </c>
      <c r="E167" s="17">
        <v>315000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23"/>
      <c r="L167" s="17">
        <v>0</v>
      </c>
      <c r="M167" s="17">
        <v>0</v>
      </c>
      <c r="N167" s="17">
        <v>0</v>
      </c>
      <c r="O167" s="23"/>
      <c r="P167" s="17">
        <v>0</v>
      </c>
      <c r="Q167" s="17">
        <v>0</v>
      </c>
      <c r="R167" s="17">
        <v>0</v>
      </c>
    </row>
    <row r="168" spans="1:18">
      <c r="A168" s="20" t="s">
        <v>74</v>
      </c>
      <c r="B168" s="20"/>
      <c r="C168" s="17">
        <f t="shared" si="32"/>
        <v>10900</v>
      </c>
      <c r="D168" s="17">
        <v>10900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23"/>
      <c r="L168" s="17">
        <v>0</v>
      </c>
      <c r="M168" s="17">
        <v>0</v>
      </c>
      <c r="N168" s="17">
        <v>0</v>
      </c>
      <c r="O168" s="23"/>
      <c r="P168" s="17">
        <v>0</v>
      </c>
      <c r="Q168" s="17">
        <v>0</v>
      </c>
      <c r="R168" s="17">
        <v>0</v>
      </c>
    </row>
    <row r="169" spans="1:18">
      <c r="A169" s="20" t="s">
        <v>73</v>
      </c>
      <c r="B169" s="20"/>
      <c r="C169" s="17">
        <f t="shared" si="32"/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23"/>
      <c r="L169" s="17">
        <v>0</v>
      </c>
      <c r="M169" s="17">
        <v>0</v>
      </c>
      <c r="N169" s="17">
        <v>0</v>
      </c>
      <c r="O169" s="23"/>
      <c r="P169" s="17">
        <v>0</v>
      </c>
      <c r="Q169" s="17">
        <v>0</v>
      </c>
      <c r="R169" s="17">
        <v>0</v>
      </c>
    </row>
    <row r="170" spans="1:18">
      <c r="A170" s="20" t="s">
        <v>72</v>
      </c>
      <c r="B170" s="20"/>
      <c r="C170" s="17">
        <f t="shared" si="32"/>
        <v>2700</v>
      </c>
      <c r="D170" s="17">
        <v>2700</v>
      </c>
      <c r="E170" s="17">
        <v>0</v>
      </c>
      <c r="F170" s="17">
        <v>0</v>
      </c>
      <c r="G170" s="17">
        <v>0</v>
      </c>
      <c r="H170" s="17">
        <v>0</v>
      </c>
      <c r="I170" s="17">
        <v>0</v>
      </c>
      <c r="J170" s="17">
        <v>0</v>
      </c>
      <c r="K170" s="23"/>
      <c r="L170" s="17">
        <v>0</v>
      </c>
      <c r="M170" s="17">
        <v>0</v>
      </c>
      <c r="N170" s="17">
        <v>0</v>
      </c>
      <c r="O170" s="23"/>
      <c r="P170" s="17">
        <v>0</v>
      </c>
      <c r="Q170" s="17">
        <v>0</v>
      </c>
      <c r="R170" s="17">
        <v>0</v>
      </c>
    </row>
    <row r="171" spans="1:18">
      <c r="A171" s="20" t="s">
        <v>71</v>
      </c>
      <c r="B171" s="20"/>
      <c r="C171" s="17">
        <f t="shared" si="32"/>
        <v>0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6"/>
      <c r="L171" s="17">
        <v>0</v>
      </c>
      <c r="M171" s="17">
        <v>0</v>
      </c>
      <c r="N171" s="17">
        <v>0</v>
      </c>
      <c r="O171" s="16"/>
      <c r="P171" s="17">
        <v>0</v>
      </c>
      <c r="Q171" s="17">
        <v>0</v>
      </c>
      <c r="R171" s="17">
        <v>0</v>
      </c>
    </row>
    <row r="172" spans="1:18">
      <c r="A172" s="20" t="s">
        <v>70</v>
      </c>
      <c r="B172" s="20"/>
      <c r="C172" s="17">
        <f t="shared" si="32"/>
        <v>110900</v>
      </c>
      <c r="D172" s="17">
        <v>110900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6"/>
      <c r="L172" s="17">
        <v>0</v>
      </c>
      <c r="M172" s="17">
        <v>0</v>
      </c>
      <c r="N172" s="17">
        <v>0</v>
      </c>
      <c r="O172" s="16"/>
      <c r="P172" s="17">
        <v>0</v>
      </c>
      <c r="Q172" s="17">
        <v>0</v>
      </c>
      <c r="R172" s="17">
        <v>0</v>
      </c>
    </row>
    <row r="173" spans="1:18">
      <c r="A173" s="20" t="s">
        <v>69</v>
      </c>
      <c r="B173" s="20"/>
      <c r="C173" s="17">
        <f t="shared" si="32"/>
        <v>0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  <c r="I173" s="17">
        <v>0</v>
      </c>
      <c r="J173" s="17">
        <v>0</v>
      </c>
      <c r="K173" s="16"/>
      <c r="L173" s="17">
        <v>0</v>
      </c>
      <c r="M173" s="17">
        <v>0</v>
      </c>
      <c r="N173" s="17">
        <v>0</v>
      </c>
      <c r="O173" s="16"/>
      <c r="P173" s="17">
        <v>0</v>
      </c>
      <c r="Q173" s="17">
        <v>0</v>
      </c>
      <c r="R173" s="17">
        <v>0</v>
      </c>
    </row>
    <row r="174" spans="1:18">
      <c r="A174" s="20" t="s">
        <v>68</v>
      </c>
      <c r="B174" s="20"/>
      <c r="C174" s="17">
        <f t="shared" si="32"/>
        <v>0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23"/>
      <c r="L174" s="17">
        <v>0</v>
      </c>
      <c r="M174" s="17">
        <v>0</v>
      </c>
      <c r="N174" s="17">
        <v>0</v>
      </c>
      <c r="O174" s="23"/>
      <c r="P174" s="17">
        <v>0</v>
      </c>
      <c r="Q174" s="17">
        <v>0</v>
      </c>
      <c r="R174" s="17">
        <v>0</v>
      </c>
    </row>
    <row r="175" spans="1:18">
      <c r="A175" s="20" t="s">
        <v>67</v>
      </c>
      <c r="B175" s="20"/>
      <c r="C175" s="17">
        <f t="shared" si="32"/>
        <v>0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6"/>
      <c r="L175" s="17">
        <v>0</v>
      </c>
      <c r="M175" s="17">
        <v>0</v>
      </c>
      <c r="N175" s="17">
        <v>0</v>
      </c>
      <c r="O175" s="16"/>
      <c r="P175" s="17">
        <v>0</v>
      </c>
      <c r="Q175" s="17">
        <v>0</v>
      </c>
      <c r="R175" s="17">
        <v>0</v>
      </c>
    </row>
    <row r="176" spans="1:18" ht="8.25" customHeight="1">
      <c r="A176" s="19"/>
      <c r="B176" s="19"/>
      <c r="C176" s="17"/>
      <c r="D176" s="17"/>
      <c r="E176" s="29"/>
      <c r="F176" s="28"/>
      <c r="G176" s="28"/>
      <c r="H176" s="28"/>
      <c r="I176" s="28"/>
      <c r="J176" s="28"/>
      <c r="K176" s="16"/>
      <c r="L176" s="17"/>
      <c r="M176" s="29"/>
      <c r="N176" s="28"/>
      <c r="O176" s="16"/>
      <c r="P176" s="17"/>
      <c r="Q176" s="29"/>
      <c r="R176" s="28"/>
    </row>
    <row r="177" spans="1:18" ht="15">
      <c r="A177" s="24" t="s">
        <v>66</v>
      </c>
      <c r="B177" s="22"/>
      <c r="C177" s="22">
        <f t="shared" ref="C177:C209" si="34">SUM(D177:J177)</f>
        <v>1648500</v>
      </c>
      <c r="D177" s="22">
        <f t="shared" ref="D177:J177" si="35">SUM(D178:D209)</f>
        <v>1451500</v>
      </c>
      <c r="E177" s="22">
        <f t="shared" si="35"/>
        <v>47000</v>
      </c>
      <c r="F177" s="22">
        <f t="shared" si="35"/>
        <v>0</v>
      </c>
      <c r="G177" s="22">
        <f t="shared" si="35"/>
        <v>150000</v>
      </c>
      <c r="H177" s="22">
        <f t="shared" si="35"/>
        <v>0</v>
      </c>
      <c r="I177" s="21">
        <f t="shared" si="35"/>
        <v>0</v>
      </c>
      <c r="J177" s="21">
        <f t="shared" si="35"/>
        <v>0</v>
      </c>
      <c r="K177" s="23"/>
      <c r="L177" s="22">
        <f>SUM(L178:L209)</f>
        <v>0</v>
      </c>
      <c r="M177" s="22">
        <f>SUM(M178:M209)</f>
        <v>0</v>
      </c>
      <c r="N177" s="22">
        <f>SUM(N178:N209)</f>
        <v>0</v>
      </c>
      <c r="O177" s="23"/>
      <c r="P177" s="22">
        <f>SUM(P178:P209)</f>
        <v>0</v>
      </c>
      <c r="Q177" s="22">
        <f>SUM(Q178:Q209)</f>
        <v>0</v>
      </c>
      <c r="R177" s="22">
        <f>SUM(R178:R209)</f>
        <v>0</v>
      </c>
    </row>
    <row r="178" spans="1:18">
      <c r="A178" s="20" t="s">
        <v>65</v>
      </c>
      <c r="B178" s="17"/>
      <c r="C178" s="17">
        <f t="shared" si="34"/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6"/>
      <c r="L178" s="17">
        <v>0</v>
      </c>
      <c r="M178" s="17">
        <v>0</v>
      </c>
      <c r="N178" s="17">
        <v>0</v>
      </c>
      <c r="O178" s="16"/>
      <c r="P178" s="17">
        <v>0</v>
      </c>
      <c r="Q178" s="17">
        <v>0</v>
      </c>
      <c r="R178" s="17">
        <v>0</v>
      </c>
    </row>
    <row r="179" spans="1:18">
      <c r="A179" s="20" t="s">
        <v>64</v>
      </c>
      <c r="B179" s="20"/>
      <c r="C179" s="17">
        <f t="shared" si="34"/>
        <v>0</v>
      </c>
      <c r="D179" s="17">
        <v>0</v>
      </c>
      <c r="E179" s="17">
        <v>0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23"/>
      <c r="L179" s="17">
        <v>0</v>
      </c>
      <c r="M179" s="17">
        <v>0</v>
      </c>
      <c r="N179" s="17">
        <v>0</v>
      </c>
      <c r="O179" s="23"/>
      <c r="P179" s="17">
        <v>0</v>
      </c>
      <c r="Q179" s="17">
        <v>0</v>
      </c>
      <c r="R179" s="17">
        <v>0</v>
      </c>
    </row>
    <row r="180" spans="1:18">
      <c r="A180" s="20" t="s">
        <v>63</v>
      </c>
      <c r="B180" s="20"/>
      <c r="C180" s="17">
        <f t="shared" si="34"/>
        <v>0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  <c r="J180" s="17">
        <v>0</v>
      </c>
      <c r="K180" s="16"/>
      <c r="L180" s="17">
        <v>0</v>
      </c>
      <c r="M180" s="17">
        <v>0</v>
      </c>
      <c r="N180" s="17">
        <v>0</v>
      </c>
      <c r="O180" s="16"/>
      <c r="P180" s="17">
        <v>0</v>
      </c>
      <c r="Q180" s="17">
        <v>0</v>
      </c>
      <c r="R180" s="17">
        <v>0</v>
      </c>
    </row>
    <row r="181" spans="1:18">
      <c r="A181" s="20" t="s">
        <v>62</v>
      </c>
      <c r="B181" s="20"/>
      <c r="C181" s="17">
        <f t="shared" si="34"/>
        <v>33700</v>
      </c>
      <c r="D181" s="17">
        <v>0</v>
      </c>
      <c r="E181" s="17">
        <v>33700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6"/>
      <c r="L181" s="17">
        <v>0</v>
      </c>
      <c r="M181" s="17">
        <v>0</v>
      </c>
      <c r="N181" s="17">
        <v>0</v>
      </c>
      <c r="O181" s="16"/>
      <c r="P181" s="17">
        <v>0</v>
      </c>
      <c r="Q181" s="17">
        <v>0</v>
      </c>
      <c r="R181" s="17">
        <v>0</v>
      </c>
    </row>
    <row r="182" spans="1:18">
      <c r="A182" s="20" t="s">
        <v>61</v>
      </c>
      <c r="B182" s="20"/>
      <c r="C182" s="17">
        <f t="shared" si="34"/>
        <v>71700</v>
      </c>
      <c r="D182" s="17">
        <v>58400</v>
      </c>
      <c r="E182" s="17">
        <v>13300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6"/>
      <c r="L182" s="17">
        <v>0</v>
      </c>
      <c r="M182" s="17">
        <v>0</v>
      </c>
      <c r="N182" s="17">
        <v>0</v>
      </c>
      <c r="O182" s="16"/>
      <c r="P182" s="17">
        <v>0</v>
      </c>
      <c r="Q182" s="17">
        <v>0</v>
      </c>
      <c r="R182" s="17">
        <v>0</v>
      </c>
    </row>
    <row r="183" spans="1:18">
      <c r="A183" s="20" t="s">
        <v>60</v>
      </c>
      <c r="B183" s="20"/>
      <c r="C183" s="17">
        <f t="shared" si="34"/>
        <v>0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23"/>
      <c r="L183" s="17">
        <v>0</v>
      </c>
      <c r="M183" s="17">
        <v>0</v>
      </c>
      <c r="N183" s="17">
        <v>0</v>
      </c>
      <c r="O183" s="23"/>
      <c r="P183" s="17">
        <v>0</v>
      </c>
      <c r="Q183" s="17">
        <v>0</v>
      </c>
      <c r="R183" s="17">
        <v>0</v>
      </c>
    </row>
    <row r="184" spans="1:18">
      <c r="A184" s="20" t="s">
        <v>59</v>
      </c>
      <c r="B184" s="20"/>
      <c r="C184" s="17">
        <f t="shared" si="34"/>
        <v>0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23"/>
      <c r="L184" s="17">
        <v>0</v>
      </c>
      <c r="M184" s="17">
        <v>0</v>
      </c>
      <c r="N184" s="17">
        <v>0</v>
      </c>
      <c r="O184" s="23"/>
      <c r="P184" s="17">
        <v>0</v>
      </c>
      <c r="Q184" s="17">
        <v>0</v>
      </c>
      <c r="R184" s="17">
        <v>0</v>
      </c>
    </row>
    <row r="185" spans="1:18">
      <c r="A185" s="20" t="s">
        <v>58</v>
      </c>
      <c r="B185" s="20"/>
      <c r="C185" s="17">
        <f t="shared" si="34"/>
        <v>77500</v>
      </c>
      <c r="D185" s="17">
        <v>77500</v>
      </c>
      <c r="E185" s="17">
        <v>0</v>
      </c>
      <c r="F185" s="17">
        <v>0</v>
      </c>
      <c r="G185" s="17">
        <v>0</v>
      </c>
      <c r="H185" s="17">
        <v>0</v>
      </c>
      <c r="I185" s="17">
        <v>0</v>
      </c>
      <c r="J185" s="17">
        <v>0</v>
      </c>
      <c r="K185" s="16"/>
      <c r="L185" s="17">
        <v>0</v>
      </c>
      <c r="M185" s="17">
        <v>0</v>
      </c>
      <c r="N185" s="17">
        <v>0</v>
      </c>
      <c r="O185" s="16"/>
      <c r="P185" s="17">
        <v>0</v>
      </c>
      <c r="Q185" s="17">
        <v>0</v>
      </c>
      <c r="R185" s="17">
        <v>0</v>
      </c>
    </row>
    <row r="186" spans="1:18">
      <c r="A186" s="20" t="s">
        <v>57</v>
      </c>
      <c r="B186" s="20"/>
      <c r="C186" s="17">
        <f t="shared" si="34"/>
        <v>0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6"/>
      <c r="L186" s="17">
        <v>0</v>
      </c>
      <c r="M186" s="17">
        <v>0</v>
      </c>
      <c r="N186" s="17">
        <v>0</v>
      </c>
      <c r="O186" s="16"/>
      <c r="P186" s="17">
        <v>0</v>
      </c>
      <c r="Q186" s="17">
        <v>0</v>
      </c>
      <c r="R186" s="17">
        <v>0</v>
      </c>
    </row>
    <row r="187" spans="1:18">
      <c r="A187" s="20" t="s">
        <v>56</v>
      </c>
      <c r="B187" s="20"/>
      <c r="C187" s="17">
        <f t="shared" si="34"/>
        <v>267100</v>
      </c>
      <c r="D187" s="17">
        <v>197100</v>
      </c>
      <c r="E187" s="17">
        <v>0</v>
      </c>
      <c r="F187" s="17">
        <v>0</v>
      </c>
      <c r="G187" s="17">
        <v>70000</v>
      </c>
      <c r="H187" s="17">
        <v>0</v>
      </c>
      <c r="I187" s="17">
        <v>0</v>
      </c>
      <c r="J187" s="17">
        <v>0</v>
      </c>
      <c r="K187" s="16"/>
      <c r="L187" s="17">
        <v>0</v>
      </c>
      <c r="M187" s="17">
        <v>0</v>
      </c>
      <c r="N187" s="17">
        <v>0</v>
      </c>
      <c r="O187" s="16"/>
      <c r="P187" s="17">
        <v>0</v>
      </c>
      <c r="Q187" s="17">
        <v>0</v>
      </c>
      <c r="R187" s="17">
        <v>0</v>
      </c>
    </row>
    <row r="188" spans="1:18">
      <c r="A188" s="20" t="s">
        <v>55</v>
      </c>
      <c r="B188" s="20"/>
      <c r="C188" s="17">
        <f t="shared" si="34"/>
        <v>95000</v>
      </c>
      <c r="D188" s="17">
        <v>95000</v>
      </c>
      <c r="E188" s="17">
        <v>0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6"/>
      <c r="L188" s="17">
        <v>0</v>
      </c>
      <c r="M188" s="17">
        <v>0</v>
      </c>
      <c r="N188" s="17">
        <v>0</v>
      </c>
      <c r="O188" s="16"/>
      <c r="P188" s="17">
        <v>0</v>
      </c>
      <c r="Q188" s="17">
        <v>0</v>
      </c>
      <c r="R188" s="17">
        <v>0</v>
      </c>
    </row>
    <row r="189" spans="1:18">
      <c r="A189" s="20" t="s">
        <v>54</v>
      </c>
      <c r="B189" s="20"/>
      <c r="C189" s="17">
        <f t="shared" si="34"/>
        <v>0</v>
      </c>
      <c r="D189" s="17">
        <v>0</v>
      </c>
      <c r="E189" s="17">
        <v>0</v>
      </c>
      <c r="F189" s="17">
        <v>0</v>
      </c>
      <c r="G189" s="17">
        <v>0</v>
      </c>
      <c r="H189" s="17">
        <v>0</v>
      </c>
      <c r="I189" s="17">
        <v>0</v>
      </c>
      <c r="J189" s="17">
        <v>0</v>
      </c>
      <c r="K189" s="16"/>
      <c r="L189" s="17">
        <v>0</v>
      </c>
      <c r="M189" s="17">
        <v>0</v>
      </c>
      <c r="N189" s="17">
        <v>0</v>
      </c>
      <c r="O189" s="16"/>
      <c r="P189" s="17">
        <v>0</v>
      </c>
      <c r="Q189" s="17">
        <v>0</v>
      </c>
      <c r="R189" s="17">
        <v>0</v>
      </c>
    </row>
    <row r="190" spans="1:18">
      <c r="A190" s="20" t="s">
        <v>53</v>
      </c>
      <c r="B190" s="20"/>
      <c r="C190" s="17">
        <f t="shared" si="34"/>
        <v>0</v>
      </c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6"/>
      <c r="L190" s="17">
        <v>0</v>
      </c>
      <c r="M190" s="17">
        <v>0</v>
      </c>
      <c r="N190" s="17">
        <v>0</v>
      </c>
      <c r="O190" s="16"/>
      <c r="P190" s="17">
        <v>0</v>
      </c>
      <c r="Q190" s="17">
        <v>0</v>
      </c>
      <c r="R190" s="17">
        <v>0</v>
      </c>
    </row>
    <row r="191" spans="1:18">
      <c r="A191" s="20" t="s">
        <v>52</v>
      </c>
      <c r="B191" s="20"/>
      <c r="C191" s="17">
        <f t="shared" si="34"/>
        <v>0</v>
      </c>
      <c r="D191" s="17">
        <v>0</v>
      </c>
      <c r="E191" s="17"/>
      <c r="F191" s="17"/>
      <c r="G191" s="17"/>
      <c r="H191" s="17"/>
      <c r="I191" s="17"/>
      <c r="J191" s="17"/>
      <c r="K191" s="16"/>
      <c r="L191" s="17">
        <v>0</v>
      </c>
      <c r="M191" s="17">
        <v>0</v>
      </c>
      <c r="N191" s="17">
        <v>0</v>
      </c>
      <c r="O191" s="16"/>
      <c r="P191" s="17">
        <v>0</v>
      </c>
      <c r="Q191" s="17">
        <v>0</v>
      </c>
      <c r="R191" s="17">
        <v>0</v>
      </c>
    </row>
    <row r="192" spans="1:18">
      <c r="A192" s="20" t="s">
        <v>51</v>
      </c>
      <c r="B192" s="20"/>
      <c r="C192" s="17">
        <f t="shared" si="34"/>
        <v>0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6"/>
      <c r="L192" s="17">
        <v>0</v>
      </c>
      <c r="M192" s="17">
        <v>0</v>
      </c>
      <c r="N192" s="17">
        <v>0</v>
      </c>
      <c r="O192" s="16"/>
      <c r="P192" s="17">
        <v>0</v>
      </c>
      <c r="Q192" s="17">
        <v>0</v>
      </c>
      <c r="R192" s="17">
        <v>0</v>
      </c>
    </row>
    <row r="193" spans="1:18">
      <c r="A193" s="20" t="s">
        <v>50</v>
      </c>
      <c r="B193" s="20"/>
      <c r="C193" s="17">
        <f t="shared" si="34"/>
        <v>0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6"/>
      <c r="L193" s="17">
        <v>0</v>
      </c>
      <c r="M193" s="17">
        <v>0</v>
      </c>
      <c r="N193" s="17">
        <v>0</v>
      </c>
      <c r="O193" s="16"/>
      <c r="P193" s="17">
        <v>0</v>
      </c>
      <c r="Q193" s="17">
        <v>0</v>
      </c>
      <c r="R193" s="17">
        <v>0</v>
      </c>
    </row>
    <row r="194" spans="1:18">
      <c r="A194" s="20" t="s">
        <v>49</v>
      </c>
      <c r="B194" s="20"/>
      <c r="C194" s="17">
        <f t="shared" si="34"/>
        <v>0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23"/>
      <c r="L194" s="17">
        <v>0</v>
      </c>
      <c r="M194" s="17">
        <v>0</v>
      </c>
      <c r="N194" s="17">
        <v>0</v>
      </c>
      <c r="O194" s="23"/>
      <c r="P194" s="17">
        <v>0</v>
      </c>
      <c r="Q194" s="17">
        <v>0</v>
      </c>
      <c r="R194" s="17">
        <v>0</v>
      </c>
    </row>
    <row r="195" spans="1:18">
      <c r="A195" s="20" t="s">
        <v>48</v>
      </c>
      <c r="B195" s="20"/>
      <c r="C195" s="17">
        <f t="shared" si="34"/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6"/>
      <c r="L195" s="17">
        <v>0</v>
      </c>
      <c r="M195" s="17">
        <v>0</v>
      </c>
      <c r="N195" s="17">
        <v>0</v>
      </c>
      <c r="O195" s="16"/>
      <c r="P195" s="17">
        <v>0</v>
      </c>
      <c r="Q195" s="17">
        <v>0</v>
      </c>
      <c r="R195" s="17">
        <v>0</v>
      </c>
    </row>
    <row r="196" spans="1:18">
      <c r="A196" s="20" t="s">
        <v>47</v>
      </c>
      <c r="B196" s="20"/>
      <c r="C196" s="17">
        <f t="shared" si="34"/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6"/>
      <c r="L196" s="17">
        <v>0</v>
      </c>
      <c r="M196" s="17">
        <v>0</v>
      </c>
      <c r="N196" s="17">
        <v>0</v>
      </c>
      <c r="O196" s="16"/>
      <c r="P196" s="17">
        <v>0</v>
      </c>
      <c r="Q196" s="17">
        <v>0</v>
      </c>
      <c r="R196" s="17">
        <v>0</v>
      </c>
    </row>
    <row r="197" spans="1:18">
      <c r="A197" s="20" t="s">
        <v>46</v>
      </c>
      <c r="B197" s="25"/>
      <c r="C197" s="17">
        <f t="shared" si="34"/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0</v>
      </c>
      <c r="I197" s="17">
        <v>0</v>
      </c>
      <c r="J197" s="17">
        <v>0</v>
      </c>
      <c r="K197" s="16"/>
      <c r="L197" s="17">
        <v>0</v>
      </c>
      <c r="M197" s="17">
        <v>0</v>
      </c>
      <c r="N197" s="17">
        <v>0</v>
      </c>
      <c r="O197" s="16"/>
      <c r="P197" s="17">
        <v>0</v>
      </c>
      <c r="Q197" s="17">
        <v>0</v>
      </c>
      <c r="R197" s="17">
        <v>0</v>
      </c>
    </row>
    <row r="198" spans="1:18">
      <c r="A198" s="20" t="s">
        <v>45</v>
      </c>
      <c r="B198" s="20"/>
      <c r="C198" s="17">
        <f t="shared" si="34"/>
        <v>449600</v>
      </c>
      <c r="D198" s="17">
        <v>379600</v>
      </c>
      <c r="E198" s="17">
        <v>0</v>
      </c>
      <c r="F198" s="17">
        <v>0</v>
      </c>
      <c r="G198" s="17">
        <v>70000</v>
      </c>
      <c r="H198" s="17">
        <v>0</v>
      </c>
      <c r="I198" s="17">
        <v>0</v>
      </c>
      <c r="J198" s="17">
        <v>0</v>
      </c>
      <c r="K198" s="16"/>
      <c r="L198" s="17">
        <v>0</v>
      </c>
      <c r="M198" s="17">
        <v>0</v>
      </c>
      <c r="N198" s="17">
        <v>0</v>
      </c>
      <c r="O198" s="16"/>
      <c r="P198" s="17">
        <v>0</v>
      </c>
      <c r="Q198" s="17">
        <v>0</v>
      </c>
      <c r="R198" s="17">
        <v>0</v>
      </c>
    </row>
    <row r="199" spans="1:18">
      <c r="A199" s="20" t="s">
        <v>44</v>
      </c>
      <c r="B199" s="20"/>
      <c r="C199" s="17">
        <f t="shared" si="34"/>
        <v>64900</v>
      </c>
      <c r="D199" s="17">
        <v>64900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6"/>
      <c r="L199" s="17">
        <v>0</v>
      </c>
      <c r="M199" s="17">
        <v>0</v>
      </c>
      <c r="N199" s="17">
        <v>0</v>
      </c>
      <c r="O199" s="16"/>
      <c r="P199" s="17">
        <v>0</v>
      </c>
      <c r="Q199" s="17">
        <v>0</v>
      </c>
      <c r="R199" s="17">
        <v>0</v>
      </c>
    </row>
    <row r="200" spans="1:18">
      <c r="A200" s="20" t="s">
        <v>43</v>
      </c>
      <c r="B200" s="20"/>
      <c r="C200" s="17">
        <f t="shared" si="34"/>
        <v>0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23"/>
      <c r="L200" s="17">
        <v>0</v>
      </c>
      <c r="M200" s="17">
        <v>0</v>
      </c>
      <c r="N200" s="17">
        <v>0</v>
      </c>
      <c r="O200" s="23"/>
      <c r="P200" s="17">
        <v>0</v>
      </c>
      <c r="Q200" s="17">
        <v>0</v>
      </c>
      <c r="R200" s="17">
        <v>0</v>
      </c>
    </row>
    <row r="201" spans="1:18">
      <c r="A201" s="20" t="s">
        <v>42</v>
      </c>
      <c r="B201" s="20"/>
      <c r="C201" s="17">
        <f t="shared" si="34"/>
        <v>0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6"/>
      <c r="L201" s="17">
        <v>0</v>
      </c>
      <c r="M201" s="17">
        <v>0</v>
      </c>
      <c r="N201" s="17">
        <v>0</v>
      </c>
      <c r="O201" s="16"/>
      <c r="P201" s="17">
        <v>0</v>
      </c>
      <c r="Q201" s="17">
        <v>0</v>
      </c>
      <c r="R201" s="17">
        <v>0</v>
      </c>
    </row>
    <row r="202" spans="1:18">
      <c r="A202" s="20" t="s">
        <v>41</v>
      </c>
      <c r="B202" s="20"/>
      <c r="C202" s="17">
        <f t="shared" si="34"/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6"/>
      <c r="L202" s="17">
        <v>0</v>
      </c>
      <c r="M202" s="17">
        <v>0</v>
      </c>
      <c r="N202" s="17">
        <v>0</v>
      </c>
      <c r="O202" s="16"/>
      <c r="P202" s="17">
        <v>0</v>
      </c>
      <c r="Q202" s="17">
        <v>0</v>
      </c>
      <c r="R202" s="17">
        <v>0</v>
      </c>
    </row>
    <row r="203" spans="1:18">
      <c r="A203" s="20" t="s">
        <v>40</v>
      </c>
      <c r="B203" s="20"/>
      <c r="C203" s="17">
        <f t="shared" si="34"/>
        <v>481200</v>
      </c>
      <c r="D203" s="17">
        <v>471200</v>
      </c>
      <c r="E203" s="17">
        <v>0</v>
      </c>
      <c r="F203" s="17">
        <v>0</v>
      </c>
      <c r="G203" s="17">
        <v>10000</v>
      </c>
      <c r="H203" s="17">
        <v>0</v>
      </c>
      <c r="I203" s="17">
        <v>0</v>
      </c>
      <c r="J203" s="17">
        <v>0</v>
      </c>
      <c r="K203" s="16"/>
      <c r="L203" s="17">
        <v>0</v>
      </c>
      <c r="M203" s="17">
        <v>0</v>
      </c>
      <c r="N203" s="17">
        <v>0</v>
      </c>
      <c r="O203" s="16"/>
      <c r="P203" s="17">
        <v>0</v>
      </c>
      <c r="Q203" s="17">
        <v>0</v>
      </c>
      <c r="R203" s="17">
        <v>0</v>
      </c>
    </row>
    <row r="204" spans="1:18">
      <c r="A204" s="20" t="s">
        <v>39</v>
      </c>
      <c r="B204" s="20"/>
      <c r="C204" s="17">
        <f t="shared" si="34"/>
        <v>0</v>
      </c>
      <c r="D204" s="17" t="s">
        <v>38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23"/>
      <c r="L204" s="17">
        <v>0</v>
      </c>
      <c r="M204" s="17">
        <v>0</v>
      </c>
      <c r="N204" s="17">
        <v>0</v>
      </c>
      <c r="O204" s="23"/>
      <c r="P204" s="17">
        <v>0</v>
      </c>
      <c r="Q204" s="17">
        <v>0</v>
      </c>
      <c r="R204" s="17">
        <v>0</v>
      </c>
    </row>
    <row r="205" spans="1:18">
      <c r="A205" s="20" t="s">
        <v>37</v>
      </c>
      <c r="B205" s="20"/>
      <c r="C205" s="17">
        <f t="shared" si="34"/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6"/>
      <c r="L205" s="17">
        <v>0</v>
      </c>
      <c r="M205" s="17">
        <v>0</v>
      </c>
      <c r="N205" s="17">
        <v>0</v>
      </c>
      <c r="O205" s="16"/>
      <c r="P205" s="17">
        <v>0</v>
      </c>
      <c r="Q205" s="17">
        <v>0</v>
      </c>
      <c r="R205" s="17">
        <v>0</v>
      </c>
    </row>
    <row r="206" spans="1:18">
      <c r="A206" s="20" t="s">
        <v>36</v>
      </c>
      <c r="B206" s="20"/>
      <c r="C206" s="17">
        <f t="shared" si="34"/>
        <v>0</v>
      </c>
      <c r="D206" s="17">
        <v>0</v>
      </c>
      <c r="E206" s="17">
        <v>0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6"/>
      <c r="L206" s="17">
        <v>0</v>
      </c>
      <c r="M206" s="17">
        <v>0</v>
      </c>
      <c r="N206" s="17">
        <v>0</v>
      </c>
      <c r="O206" s="16"/>
      <c r="P206" s="17">
        <v>0</v>
      </c>
      <c r="Q206" s="17">
        <v>0</v>
      </c>
      <c r="R206" s="17">
        <v>0</v>
      </c>
    </row>
    <row r="207" spans="1:18">
      <c r="A207" s="20" t="s">
        <v>35</v>
      </c>
      <c r="B207" s="20"/>
      <c r="C207" s="17">
        <f t="shared" si="34"/>
        <v>107800</v>
      </c>
      <c r="D207" s="17">
        <v>107800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6"/>
      <c r="L207" s="17">
        <v>0</v>
      </c>
      <c r="M207" s="17">
        <v>0</v>
      </c>
      <c r="N207" s="17">
        <v>0</v>
      </c>
      <c r="O207" s="16"/>
      <c r="P207" s="17">
        <v>0</v>
      </c>
      <c r="Q207" s="17">
        <v>0</v>
      </c>
      <c r="R207" s="17">
        <v>0</v>
      </c>
    </row>
    <row r="208" spans="1:18">
      <c r="A208" s="20" t="s">
        <v>34</v>
      </c>
      <c r="B208" s="20"/>
      <c r="C208" s="17">
        <f t="shared" si="34"/>
        <v>0</v>
      </c>
      <c r="D208" s="17">
        <v>0</v>
      </c>
      <c r="E208" s="17">
        <v>0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6"/>
      <c r="L208" s="17">
        <v>0</v>
      </c>
      <c r="M208" s="17">
        <v>0</v>
      </c>
      <c r="N208" s="17">
        <v>0</v>
      </c>
      <c r="O208" s="16"/>
      <c r="P208" s="17">
        <v>0</v>
      </c>
      <c r="Q208" s="17">
        <v>0</v>
      </c>
      <c r="R208" s="17">
        <v>0</v>
      </c>
    </row>
    <row r="209" spans="1:18">
      <c r="A209" s="20" t="s">
        <v>33</v>
      </c>
      <c r="B209" s="20"/>
      <c r="C209" s="17">
        <f t="shared" si="34"/>
        <v>0</v>
      </c>
      <c r="D209" s="17">
        <v>0</v>
      </c>
      <c r="E209" s="17">
        <v>0</v>
      </c>
      <c r="F209" s="17">
        <v>0</v>
      </c>
      <c r="G209" s="17">
        <v>0</v>
      </c>
      <c r="H209" s="17">
        <v>0</v>
      </c>
      <c r="I209" s="17">
        <v>0</v>
      </c>
      <c r="J209" s="17">
        <v>0</v>
      </c>
      <c r="K209" s="23"/>
      <c r="L209" s="17">
        <v>0</v>
      </c>
      <c r="M209" s="17">
        <v>0</v>
      </c>
      <c r="N209" s="17">
        <v>0</v>
      </c>
      <c r="O209" s="23"/>
      <c r="P209" s="17">
        <v>0</v>
      </c>
      <c r="Q209" s="17">
        <v>0</v>
      </c>
      <c r="R209" s="17">
        <v>0</v>
      </c>
    </row>
    <row r="210" spans="1:18" ht="6.75" customHeight="1">
      <c r="A210" s="19"/>
      <c r="B210" s="19"/>
      <c r="C210" s="17"/>
      <c r="D210" s="17"/>
      <c r="E210" s="29"/>
      <c r="F210" s="28"/>
      <c r="G210" s="28"/>
      <c r="H210" s="28"/>
      <c r="I210" s="28"/>
      <c r="J210" s="28"/>
      <c r="K210" s="16"/>
      <c r="L210" s="17"/>
      <c r="M210" s="29"/>
      <c r="N210" s="28"/>
      <c r="O210" s="16"/>
      <c r="P210" s="17"/>
      <c r="Q210" s="29"/>
      <c r="R210" s="28"/>
    </row>
    <row r="211" spans="1:18" ht="15">
      <c r="A211" s="24" t="s">
        <v>32</v>
      </c>
      <c r="B211" s="22"/>
      <c r="C211" s="22">
        <f>SUM(D211:J211)</f>
        <v>55600</v>
      </c>
      <c r="D211" s="22">
        <f t="shared" ref="D211:J211" si="36">SUM(D212:D213)</f>
        <v>55600</v>
      </c>
      <c r="E211" s="22">
        <f t="shared" si="36"/>
        <v>0</v>
      </c>
      <c r="F211" s="33">
        <f t="shared" si="36"/>
        <v>0</v>
      </c>
      <c r="G211" s="33">
        <f t="shared" si="36"/>
        <v>0</v>
      </c>
      <c r="H211" s="33">
        <f t="shared" si="36"/>
        <v>0</v>
      </c>
      <c r="I211" s="33">
        <f t="shared" si="36"/>
        <v>0</v>
      </c>
      <c r="J211" s="33">
        <f t="shared" si="36"/>
        <v>0</v>
      </c>
      <c r="K211" s="23"/>
      <c r="L211" s="22">
        <f>SUM(L212:L213)</f>
        <v>0</v>
      </c>
      <c r="M211" s="22">
        <f>SUM(M212:M213)</f>
        <v>0</v>
      </c>
      <c r="N211" s="33">
        <f>SUM(N212:N213)</f>
        <v>0</v>
      </c>
      <c r="O211" s="23"/>
      <c r="P211" s="22">
        <f>SUM(P212:P213)</f>
        <v>0</v>
      </c>
      <c r="Q211" s="22">
        <f>SUM(Q212:Q213)</f>
        <v>0</v>
      </c>
      <c r="R211" s="33">
        <f>SUM(R212:R213)</f>
        <v>0</v>
      </c>
    </row>
    <row r="212" spans="1:18">
      <c r="A212" s="20" t="s">
        <v>31</v>
      </c>
      <c r="B212" s="25"/>
      <c r="C212" s="17">
        <f>SUM(D212:J212)</f>
        <v>55600</v>
      </c>
      <c r="D212" s="17">
        <v>55600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16"/>
      <c r="L212" s="17">
        <v>0</v>
      </c>
      <c r="M212" s="17">
        <v>0</v>
      </c>
      <c r="N212" s="17">
        <v>0</v>
      </c>
      <c r="O212" s="16"/>
      <c r="P212" s="17">
        <v>0</v>
      </c>
      <c r="Q212" s="17">
        <v>0</v>
      </c>
      <c r="R212" s="17">
        <v>0</v>
      </c>
    </row>
    <row r="213" spans="1:18">
      <c r="A213" s="20" t="s">
        <v>30</v>
      </c>
      <c r="B213" s="25"/>
      <c r="C213" s="17">
        <f>SUM(D213:J213)</f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16"/>
      <c r="L213" s="17">
        <v>0</v>
      </c>
      <c r="M213" s="17">
        <v>0</v>
      </c>
      <c r="N213" s="17">
        <v>0</v>
      </c>
      <c r="O213" s="16"/>
      <c r="P213" s="17">
        <v>0</v>
      </c>
      <c r="Q213" s="17">
        <v>0</v>
      </c>
      <c r="R213" s="17">
        <v>0</v>
      </c>
    </row>
    <row r="214" spans="1:18" ht="6" customHeight="1">
      <c r="A214" s="25"/>
      <c r="B214" s="25"/>
      <c r="C214" s="17"/>
      <c r="D214" s="17"/>
      <c r="E214" s="17"/>
      <c r="F214" s="32"/>
      <c r="G214" s="32"/>
      <c r="H214" s="32"/>
      <c r="I214" s="32"/>
      <c r="J214" s="32"/>
      <c r="K214" s="16"/>
      <c r="L214" s="17"/>
      <c r="M214" s="17"/>
      <c r="N214" s="32"/>
      <c r="O214" s="16"/>
      <c r="P214" s="17"/>
      <c r="Q214" s="17"/>
      <c r="R214" s="32"/>
    </row>
    <row r="215" spans="1:18">
      <c r="A215" s="24" t="s">
        <v>29</v>
      </c>
      <c r="B215" s="22"/>
      <c r="C215" s="22">
        <f t="shared" ref="C215:C223" si="37">SUM(D215:J215)</f>
        <v>96300</v>
      </c>
      <c r="D215" s="22">
        <f t="shared" ref="D215:J215" si="38">SUM(D216:D223)</f>
        <v>88500</v>
      </c>
      <c r="E215" s="22">
        <f t="shared" si="38"/>
        <v>7800</v>
      </c>
      <c r="F215" s="22">
        <f t="shared" si="38"/>
        <v>0</v>
      </c>
      <c r="G215" s="22">
        <f t="shared" si="38"/>
        <v>0</v>
      </c>
      <c r="H215" s="22">
        <f t="shared" si="38"/>
        <v>0</v>
      </c>
      <c r="I215" s="22">
        <f t="shared" si="38"/>
        <v>0</v>
      </c>
      <c r="J215" s="22">
        <f t="shared" si="38"/>
        <v>0</v>
      </c>
      <c r="K215" s="16"/>
      <c r="L215" s="22">
        <f>SUM(L216:L223)</f>
        <v>0</v>
      </c>
      <c r="M215" s="22">
        <f>SUM(M216:M223)</f>
        <v>0</v>
      </c>
      <c r="N215" s="22">
        <f>SUM(N216:N223)</f>
        <v>0</v>
      </c>
      <c r="O215" s="16"/>
      <c r="P215" s="22">
        <f>SUM(P216:P223)</f>
        <v>0</v>
      </c>
      <c r="Q215" s="22">
        <f>SUM(Q216:Q223)</f>
        <v>0</v>
      </c>
      <c r="R215" s="22">
        <f>SUM(R216:R223)</f>
        <v>0</v>
      </c>
    </row>
    <row r="216" spans="1:18">
      <c r="A216" s="20" t="s">
        <v>28</v>
      </c>
      <c r="B216" s="20"/>
      <c r="C216" s="17">
        <f t="shared" si="37"/>
        <v>0</v>
      </c>
      <c r="D216" s="17">
        <v>0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23"/>
      <c r="L216" s="17">
        <v>0</v>
      </c>
      <c r="M216" s="17">
        <v>0</v>
      </c>
      <c r="N216" s="17">
        <v>0</v>
      </c>
      <c r="O216" s="23"/>
      <c r="P216" s="17">
        <v>0</v>
      </c>
      <c r="Q216" s="17">
        <v>0</v>
      </c>
      <c r="R216" s="17">
        <v>0</v>
      </c>
    </row>
    <row r="217" spans="1:18">
      <c r="A217" s="20" t="s">
        <v>27</v>
      </c>
      <c r="B217" s="20"/>
      <c r="C217" s="17">
        <f t="shared" si="37"/>
        <v>11800</v>
      </c>
      <c r="D217" s="17">
        <v>11800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6"/>
      <c r="L217" s="17">
        <v>0</v>
      </c>
      <c r="M217" s="17">
        <v>0</v>
      </c>
      <c r="N217" s="17">
        <v>0</v>
      </c>
      <c r="O217" s="16"/>
      <c r="P217" s="17">
        <v>0</v>
      </c>
      <c r="Q217" s="17">
        <v>0</v>
      </c>
      <c r="R217" s="17">
        <v>0</v>
      </c>
    </row>
    <row r="218" spans="1:18">
      <c r="A218" s="20" t="s">
        <v>26</v>
      </c>
      <c r="B218" s="20"/>
      <c r="C218" s="17">
        <f t="shared" si="37"/>
        <v>1500</v>
      </c>
      <c r="D218" s="17">
        <v>1500</v>
      </c>
      <c r="E218" s="17">
        <v>0</v>
      </c>
      <c r="F218" s="17">
        <v>0</v>
      </c>
      <c r="G218" s="17">
        <v>0</v>
      </c>
      <c r="H218" s="17">
        <v>0</v>
      </c>
      <c r="I218" s="17">
        <v>0</v>
      </c>
      <c r="J218" s="17">
        <v>0</v>
      </c>
      <c r="K218" s="23"/>
      <c r="L218" s="17">
        <v>0</v>
      </c>
      <c r="M218" s="17">
        <v>0</v>
      </c>
      <c r="N218" s="17">
        <v>0</v>
      </c>
      <c r="O218" s="23"/>
      <c r="P218" s="17">
        <v>0</v>
      </c>
      <c r="Q218" s="17">
        <v>0</v>
      </c>
      <c r="R218" s="17">
        <v>0</v>
      </c>
    </row>
    <row r="219" spans="1:18">
      <c r="A219" s="20" t="s">
        <v>25</v>
      </c>
      <c r="B219" s="20"/>
      <c r="C219" s="17">
        <f t="shared" si="37"/>
        <v>75200</v>
      </c>
      <c r="D219" s="17">
        <v>75200</v>
      </c>
      <c r="E219" s="17">
        <v>0</v>
      </c>
      <c r="F219" s="17">
        <v>0</v>
      </c>
      <c r="G219" s="17">
        <v>0</v>
      </c>
      <c r="H219" s="17">
        <v>0</v>
      </c>
      <c r="I219" s="17">
        <v>0</v>
      </c>
      <c r="J219" s="17">
        <v>0</v>
      </c>
      <c r="K219" s="16"/>
      <c r="L219" s="17">
        <v>0</v>
      </c>
      <c r="M219" s="17">
        <v>0</v>
      </c>
      <c r="N219" s="17">
        <v>0</v>
      </c>
      <c r="O219" s="16"/>
      <c r="P219" s="17">
        <v>0</v>
      </c>
      <c r="Q219" s="17">
        <v>0</v>
      </c>
      <c r="R219" s="17">
        <v>0</v>
      </c>
    </row>
    <row r="220" spans="1:18">
      <c r="A220" s="20" t="s">
        <v>24</v>
      </c>
      <c r="B220" s="20"/>
      <c r="C220" s="17">
        <f t="shared" si="37"/>
        <v>7300</v>
      </c>
      <c r="D220" s="17">
        <v>0</v>
      </c>
      <c r="E220" s="17">
        <v>7300</v>
      </c>
      <c r="F220" s="17">
        <v>0</v>
      </c>
      <c r="G220" s="17">
        <v>0</v>
      </c>
      <c r="H220" s="17">
        <v>0</v>
      </c>
      <c r="I220" s="17">
        <v>0</v>
      </c>
      <c r="J220" s="17">
        <v>0</v>
      </c>
      <c r="K220" s="16"/>
      <c r="L220" s="17">
        <v>0</v>
      </c>
      <c r="M220" s="17">
        <v>0</v>
      </c>
      <c r="N220" s="17">
        <v>0</v>
      </c>
      <c r="O220" s="16"/>
      <c r="P220" s="17">
        <v>0</v>
      </c>
      <c r="Q220" s="17">
        <v>0</v>
      </c>
      <c r="R220" s="17">
        <v>0</v>
      </c>
    </row>
    <row r="221" spans="1:18">
      <c r="A221" s="20" t="s">
        <v>23</v>
      </c>
      <c r="B221" s="20"/>
      <c r="C221" s="17">
        <f t="shared" si="37"/>
        <v>500</v>
      </c>
      <c r="D221" s="17">
        <v>0</v>
      </c>
      <c r="E221" s="17">
        <v>500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6"/>
      <c r="L221" s="17">
        <v>0</v>
      </c>
      <c r="M221" s="17">
        <v>0</v>
      </c>
      <c r="N221" s="17">
        <v>0</v>
      </c>
      <c r="O221" s="16"/>
      <c r="P221" s="17">
        <v>0</v>
      </c>
      <c r="Q221" s="17">
        <v>0</v>
      </c>
      <c r="R221" s="17">
        <v>0</v>
      </c>
    </row>
    <row r="222" spans="1:18">
      <c r="A222" s="20" t="s">
        <v>22</v>
      </c>
      <c r="B222" s="20"/>
      <c r="C222" s="17">
        <f t="shared" si="37"/>
        <v>0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  <c r="I222" s="17">
        <v>0</v>
      </c>
      <c r="J222" s="17">
        <v>0</v>
      </c>
      <c r="K222" s="23"/>
      <c r="L222" s="17">
        <v>0</v>
      </c>
      <c r="M222" s="17">
        <v>0</v>
      </c>
      <c r="N222" s="17">
        <v>0</v>
      </c>
      <c r="O222" s="23"/>
      <c r="P222" s="17">
        <v>0</v>
      </c>
      <c r="Q222" s="17">
        <v>0</v>
      </c>
      <c r="R222" s="17">
        <v>0</v>
      </c>
    </row>
    <row r="223" spans="1:18">
      <c r="A223" s="20" t="s">
        <v>21</v>
      </c>
      <c r="B223" s="20"/>
      <c r="C223" s="17">
        <f t="shared" si="37"/>
        <v>0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6"/>
      <c r="L223" s="17">
        <v>0</v>
      </c>
      <c r="M223" s="17">
        <v>0</v>
      </c>
      <c r="N223" s="17">
        <v>0</v>
      </c>
      <c r="O223" s="16"/>
      <c r="P223" s="17">
        <v>0</v>
      </c>
      <c r="Q223" s="17">
        <v>0</v>
      </c>
      <c r="R223" s="17">
        <v>0</v>
      </c>
    </row>
    <row r="224" spans="1:18" ht="12" customHeight="1">
      <c r="A224" s="19"/>
      <c r="B224" s="19"/>
      <c r="C224" s="17"/>
      <c r="D224" s="17"/>
      <c r="E224" s="29"/>
      <c r="F224" s="28"/>
      <c r="G224" s="28"/>
      <c r="H224" s="28"/>
      <c r="I224" s="28"/>
      <c r="J224" s="28"/>
      <c r="K224" s="16"/>
      <c r="L224" s="17"/>
      <c r="M224" s="29"/>
      <c r="N224" s="28"/>
      <c r="O224" s="16"/>
      <c r="P224" s="17"/>
      <c r="Q224" s="29"/>
      <c r="R224" s="28"/>
    </row>
    <row r="225" spans="1:18" s="30" customFormat="1" ht="15">
      <c r="A225" s="24" t="s">
        <v>20</v>
      </c>
      <c r="B225" s="24"/>
      <c r="C225" s="22">
        <f t="shared" ref="C225:J225" si="39">SUM(C226)</f>
        <v>0</v>
      </c>
      <c r="D225" s="22">
        <f t="shared" si="39"/>
        <v>0</v>
      </c>
      <c r="E225" s="26">
        <f t="shared" si="39"/>
        <v>0</v>
      </c>
      <c r="F225" s="21">
        <f t="shared" si="39"/>
        <v>0</v>
      </c>
      <c r="G225" s="21">
        <f t="shared" si="39"/>
        <v>0</v>
      </c>
      <c r="H225" s="21">
        <f t="shared" si="39"/>
        <v>0</v>
      </c>
      <c r="I225" s="21">
        <f t="shared" si="39"/>
        <v>0</v>
      </c>
      <c r="J225" s="21">
        <f t="shared" si="39"/>
        <v>0</v>
      </c>
      <c r="K225" s="23"/>
      <c r="L225" s="22">
        <f>SUM(L226)</f>
        <v>0</v>
      </c>
      <c r="M225" s="26">
        <f>SUM(M226)</f>
        <v>0</v>
      </c>
      <c r="N225" s="21">
        <f>SUM(N226)</f>
        <v>0</v>
      </c>
      <c r="O225" s="23"/>
      <c r="P225" s="22">
        <f>SUM(P226)</f>
        <v>0</v>
      </c>
      <c r="Q225" s="26">
        <f>SUM(Q226)</f>
        <v>0</v>
      </c>
      <c r="R225" s="21">
        <f>SUM(R226)</f>
        <v>0</v>
      </c>
    </row>
    <row r="226" spans="1:18">
      <c r="A226" s="20" t="s">
        <v>19</v>
      </c>
      <c r="B226" s="20"/>
      <c r="C226" s="17">
        <f>SUM(D226:J226)</f>
        <v>0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  <c r="I226" s="17">
        <v>0</v>
      </c>
      <c r="J226" s="17">
        <v>0</v>
      </c>
      <c r="K226" s="16"/>
      <c r="L226" s="17">
        <v>0</v>
      </c>
      <c r="M226" s="17">
        <v>0</v>
      </c>
      <c r="N226" s="17">
        <v>0</v>
      </c>
      <c r="O226" s="16"/>
      <c r="P226" s="17">
        <v>0</v>
      </c>
      <c r="Q226" s="17">
        <v>0</v>
      </c>
      <c r="R226" s="17">
        <v>0</v>
      </c>
    </row>
    <row r="227" spans="1:18" ht="9" customHeight="1">
      <c r="A227" s="25"/>
      <c r="B227" s="19"/>
      <c r="C227" s="17"/>
      <c r="D227" s="17"/>
      <c r="E227" s="29"/>
      <c r="F227" s="28"/>
      <c r="G227" s="28"/>
      <c r="H227" s="28"/>
      <c r="I227" s="28"/>
      <c r="J227" s="28"/>
      <c r="K227" s="23"/>
      <c r="L227" s="17"/>
      <c r="M227" s="29"/>
      <c r="N227" s="28"/>
      <c r="O227" s="23"/>
      <c r="P227" s="17"/>
      <c r="Q227" s="29"/>
      <c r="R227" s="28"/>
    </row>
    <row r="228" spans="1:18" ht="15">
      <c r="A228" s="31" t="s">
        <v>18</v>
      </c>
      <c r="B228" s="22"/>
      <c r="C228" s="26">
        <f>SUM(,D228:J228)</f>
        <v>458000</v>
      </c>
      <c r="D228" s="26">
        <f>SUM(D230,D234)</f>
        <v>358100</v>
      </c>
      <c r="E228" s="26">
        <f>SUM(E234)</f>
        <v>49900</v>
      </c>
      <c r="F228" s="26">
        <f t="shared" ref="F228:L228" si="40">SUM(F230,F234)</f>
        <v>0</v>
      </c>
      <c r="G228" s="26">
        <f t="shared" si="40"/>
        <v>0</v>
      </c>
      <c r="H228" s="26">
        <f t="shared" si="40"/>
        <v>50000</v>
      </c>
      <c r="I228" s="26">
        <f t="shared" si="40"/>
        <v>0</v>
      </c>
      <c r="J228" s="26">
        <f t="shared" si="40"/>
        <v>0</v>
      </c>
      <c r="K228" s="26">
        <f t="shared" si="40"/>
        <v>410000</v>
      </c>
      <c r="L228" s="26">
        <f t="shared" si="40"/>
        <v>350000</v>
      </c>
      <c r="M228" s="26">
        <f>SUM(M234)</f>
        <v>60000</v>
      </c>
      <c r="N228" s="26">
        <f>SUM(N230,N234)</f>
        <v>0</v>
      </c>
      <c r="O228" s="26">
        <f>SUM(O230,O234)</f>
        <v>410000</v>
      </c>
      <c r="P228" s="26">
        <f>SUM(P230,P234)</f>
        <v>350000</v>
      </c>
      <c r="Q228" s="26">
        <f>SUM(Q234)</f>
        <v>60000</v>
      </c>
      <c r="R228" s="26">
        <f>SUM(R230,R234)</f>
        <v>0</v>
      </c>
    </row>
    <row r="229" spans="1:18" ht="9" customHeight="1">
      <c r="A229" s="19"/>
      <c r="B229" s="19"/>
      <c r="C229" s="26"/>
      <c r="D229" s="17"/>
      <c r="E229" s="29"/>
      <c r="F229" s="28"/>
      <c r="G229" s="28"/>
      <c r="H229" s="28"/>
      <c r="I229" s="28"/>
      <c r="J229" s="28"/>
      <c r="K229" s="16"/>
      <c r="L229" s="17"/>
      <c r="M229" s="29"/>
      <c r="N229" s="28"/>
      <c r="O229" s="16"/>
      <c r="P229" s="17"/>
      <c r="Q229" s="29"/>
      <c r="R229" s="28"/>
    </row>
    <row r="230" spans="1:18" s="30" customFormat="1" ht="15">
      <c r="A230" s="24" t="s">
        <v>17</v>
      </c>
      <c r="B230" s="27"/>
      <c r="C230" s="22">
        <f>SUM(C231:C232)</f>
        <v>0</v>
      </c>
      <c r="D230" s="22">
        <f>SUM(D231:D232)</f>
        <v>0</v>
      </c>
      <c r="E230" s="22">
        <f t="shared" ref="E230:J231" si="41">SUM(E231)</f>
        <v>0</v>
      </c>
      <c r="F230" s="22">
        <f t="shared" si="41"/>
        <v>0</v>
      </c>
      <c r="G230" s="22">
        <f t="shared" si="41"/>
        <v>0</v>
      </c>
      <c r="H230" s="22">
        <f t="shared" si="41"/>
        <v>0</v>
      </c>
      <c r="I230" s="22">
        <f t="shared" si="41"/>
        <v>0</v>
      </c>
      <c r="J230" s="22">
        <f t="shared" si="41"/>
        <v>0</v>
      </c>
      <c r="K230" s="23">
        <v>0</v>
      </c>
      <c r="L230" s="22">
        <f>SUM(L231:L232)</f>
        <v>0</v>
      </c>
      <c r="M230" s="22">
        <f>SUM(M231)</f>
        <v>0</v>
      </c>
      <c r="N230" s="22">
        <f>SUM(N231)</f>
        <v>0</v>
      </c>
      <c r="O230" s="23">
        <v>0</v>
      </c>
      <c r="P230" s="22">
        <f>SUM(P231:P232)</f>
        <v>0</v>
      </c>
      <c r="Q230" s="22">
        <f>SUM(Q231)</f>
        <v>0</v>
      </c>
      <c r="R230" s="22">
        <f>SUM(R231)</f>
        <v>0</v>
      </c>
    </row>
    <row r="231" spans="1:18" ht="15">
      <c r="A231" s="24" t="s">
        <v>16</v>
      </c>
      <c r="B231" s="24"/>
      <c r="C231" s="17">
        <f>SUM(D231:J231)</f>
        <v>0</v>
      </c>
      <c r="D231" s="17">
        <f>SUM(G231:Q231)</f>
        <v>0</v>
      </c>
      <c r="E231" s="26">
        <f t="shared" si="41"/>
        <v>0</v>
      </c>
      <c r="F231" s="21">
        <f t="shared" si="41"/>
        <v>0</v>
      </c>
      <c r="G231" s="21">
        <f t="shared" si="41"/>
        <v>0</v>
      </c>
      <c r="H231" s="21">
        <f t="shared" si="41"/>
        <v>0</v>
      </c>
      <c r="I231" s="21">
        <f t="shared" si="41"/>
        <v>0</v>
      </c>
      <c r="J231" s="21">
        <f t="shared" si="41"/>
        <v>0</v>
      </c>
      <c r="K231" s="23"/>
      <c r="L231" s="17">
        <f>SUM(O231:Y231)</f>
        <v>0</v>
      </c>
      <c r="M231" s="26">
        <f>SUM(M232)</f>
        <v>0</v>
      </c>
      <c r="N231" s="21">
        <f>SUM(N232)</f>
        <v>0</v>
      </c>
      <c r="O231" s="23"/>
      <c r="P231" s="17">
        <f>SUM(S231:AC231)</f>
        <v>0</v>
      </c>
      <c r="Q231" s="26">
        <f>SUM(Q232)</f>
        <v>0</v>
      </c>
      <c r="R231" s="21">
        <f>SUM(R232)</f>
        <v>0</v>
      </c>
    </row>
    <row r="232" spans="1:18">
      <c r="A232" s="20" t="s">
        <v>15</v>
      </c>
      <c r="B232" s="20"/>
      <c r="C232" s="17">
        <f>SUM(E232:K232)</f>
        <v>0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6"/>
      <c r="L232" s="17">
        <v>0</v>
      </c>
      <c r="M232" s="17">
        <v>0</v>
      </c>
      <c r="N232" s="17">
        <v>0</v>
      </c>
      <c r="O232" s="16"/>
      <c r="P232" s="17">
        <v>0</v>
      </c>
      <c r="Q232" s="17">
        <v>0</v>
      </c>
      <c r="R232" s="17">
        <v>0</v>
      </c>
    </row>
    <row r="233" spans="1:18" ht="6.75" customHeight="1">
      <c r="A233" s="19"/>
      <c r="B233" s="19"/>
      <c r="C233" s="17"/>
      <c r="D233" s="17"/>
      <c r="E233" s="29"/>
      <c r="F233" s="28"/>
      <c r="G233" s="28"/>
      <c r="H233" s="28"/>
      <c r="I233" s="28"/>
      <c r="J233" s="28"/>
      <c r="K233" s="23"/>
      <c r="L233" s="17"/>
      <c r="M233" s="29"/>
      <c r="N233" s="28"/>
      <c r="O233" s="23"/>
      <c r="P233" s="17"/>
      <c r="Q233" s="29"/>
      <c r="R233" s="28"/>
    </row>
    <row r="234" spans="1:18" s="30" customFormat="1">
      <c r="A234" s="24" t="s">
        <v>14</v>
      </c>
      <c r="B234" s="22"/>
      <c r="C234" s="22">
        <f>SUM(D234:J234)</f>
        <v>458000</v>
      </c>
      <c r="D234" s="22">
        <f>SUM(D236,D249)</f>
        <v>358100</v>
      </c>
      <c r="E234" s="22">
        <f>SUM(E236,E249)</f>
        <v>49900</v>
      </c>
      <c r="F234" s="22">
        <f>SUM(F236,F246,F249)</f>
        <v>0</v>
      </c>
      <c r="G234" s="22">
        <f>SUM(G236,G246,G249)</f>
        <v>0</v>
      </c>
      <c r="H234" s="22">
        <f>SUM(H236,H246,H249)</f>
        <v>50000</v>
      </c>
      <c r="I234" s="22">
        <f>SUM(I236,I246,I249)</f>
        <v>0</v>
      </c>
      <c r="J234" s="22">
        <f>SUM(J236,J246,J249)</f>
        <v>0</v>
      </c>
      <c r="K234" s="22">
        <f>SUM(L234:N234)</f>
        <v>410000</v>
      </c>
      <c r="L234" s="22">
        <f>SUM(L236,L249)</f>
        <v>350000</v>
      </c>
      <c r="M234" s="22">
        <f>SUM(M236,M249)</f>
        <v>60000</v>
      </c>
      <c r="N234" s="22">
        <f>SUM(N236,N246,N249)</f>
        <v>0</v>
      </c>
      <c r="O234" s="22">
        <f>SUM(P234:R234)</f>
        <v>410000</v>
      </c>
      <c r="P234" s="22">
        <f>SUM(P236,P249)</f>
        <v>350000</v>
      </c>
      <c r="Q234" s="22">
        <f>SUM(Q236,Q249)</f>
        <v>60000</v>
      </c>
      <c r="R234" s="22">
        <f>SUM(R236,R246,R249)</f>
        <v>0</v>
      </c>
    </row>
    <row r="235" spans="1:18" ht="8.25" customHeight="1">
      <c r="A235" s="19"/>
      <c r="B235" s="19"/>
      <c r="C235" s="17"/>
      <c r="D235" s="17"/>
      <c r="E235" s="29"/>
      <c r="F235" s="28"/>
      <c r="G235" s="28"/>
      <c r="H235" s="28"/>
      <c r="I235" s="28"/>
      <c r="J235" s="28"/>
      <c r="K235" s="16"/>
      <c r="L235" s="17"/>
      <c r="M235" s="29"/>
      <c r="N235" s="28"/>
      <c r="O235" s="23"/>
      <c r="P235" s="17"/>
      <c r="Q235" s="29"/>
      <c r="R235" s="28"/>
    </row>
    <row r="236" spans="1:18" ht="15">
      <c r="A236" s="24" t="s">
        <v>13</v>
      </c>
      <c r="B236" s="22"/>
      <c r="C236" s="22">
        <f t="shared" ref="C236:C244" si="42">SUM(D236:J236)</f>
        <v>173000</v>
      </c>
      <c r="D236" s="22">
        <f t="shared" ref="D236:J236" si="43">SUM(D237:D244)</f>
        <v>123100</v>
      </c>
      <c r="E236" s="22">
        <f t="shared" si="43"/>
        <v>49900</v>
      </c>
      <c r="F236" s="21">
        <f t="shared" si="43"/>
        <v>0</v>
      </c>
      <c r="G236" s="21">
        <f t="shared" si="43"/>
        <v>0</v>
      </c>
      <c r="H236" s="21">
        <f t="shared" si="43"/>
        <v>0</v>
      </c>
      <c r="I236" s="21">
        <f t="shared" si="43"/>
        <v>0</v>
      </c>
      <c r="J236" s="21">
        <f t="shared" si="43"/>
        <v>0</v>
      </c>
      <c r="K236" s="21"/>
      <c r="L236" s="22">
        <f>SUM(L237:L244)</f>
        <v>350000</v>
      </c>
      <c r="M236" s="22">
        <f>SUM(M237:M244)</f>
        <v>60000</v>
      </c>
      <c r="N236" s="21">
        <f>SUM(N237:N244)</f>
        <v>0</v>
      </c>
      <c r="O236" s="16"/>
      <c r="P236" s="22">
        <f>SUM(P237:P244)</f>
        <v>350000</v>
      </c>
      <c r="Q236" s="22">
        <f>SUM(Q237:Q244)</f>
        <v>60000</v>
      </c>
      <c r="R236" s="21">
        <f>SUM(R237:R244)</f>
        <v>0</v>
      </c>
    </row>
    <row r="237" spans="1:18" ht="15">
      <c r="A237" s="20" t="s">
        <v>12</v>
      </c>
      <c r="B237" s="20"/>
      <c r="C237" s="17">
        <f t="shared" si="42"/>
        <v>0</v>
      </c>
      <c r="D237" s="17">
        <v>0</v>
      </c>
      <c r="E237" s="17">
        <v>0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6"/>
      <c r="L237" s="17">
        <v>350000</v>
      </c>
      <c r="M237" s="17">
        <v>60000</v>
      </c>
      <c r="N237" s="17">
        <v>0</v>
      </c>
      <c r="O237" s="21"/>
      <c r="P237" s="17">
        <v>350000</v>
      </c>
      <c r="Q237" s="17">
        <v>60000</v>
      </c>
      <c r="R237" s="17">
        <v>0</v>
      </c>
    </row>
    <row r="238" spans="1:18">
      <c r="A238" s="20" t="s">
        <v>11</v>
      </c>
      <c r="B238" s="20"/>
      <c r="C238" s="17">
        <f t="shared" si="42"/>
        <v>4000</v>
      </c>
      <c r="D238" s="17">
        <v>4000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17">
        <v>0</v>
      </c>
      <c r="K238" s="23"/>
      <c r="L238" s="17">
        <v>0</v>
      </c>
      <c r="M238" s="17">
        <v>0</v>
      </c>
      <c r="N238" s="17">
        <v>0</v>
      </c>
      <c r="O238" s="16"/>
      <c r="P238" s="17">
        <v>0</v>
      </c>
      <c r="Q238" s="17">
        <v>0</v>
      </c>
      <c r="R238" s="17">
        <v>0</v>
      </c>
    </row>
    <row r="239" spans="1:18">
      <c r="A239" s="20" t="s">
        <v>10</v>
      </c>
      <c r="B239" s="20"/>
      <c r="C239" s="17">
        <f t="shared" si="42"/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6"/>
      <c r="L239" s="17">
        <v>0</v>
      </c>
      <c r="M239" s="17">
        <v>0</v>
      </c>
      <c r="N239" s="17">
        <v>0</v>
      </c>
      <c r="O239" s="23"/>
      <c r="P239" s="17">
        <v>0</v>
      </c>
      <c r="Q239" s="17">
        <v>0</v>
      </c>
      <c r="R239" s="17">
        <v>0</v>
      </c>
    </row>
    <row r="240" spans="1:18">
      <c r="A240" s="20" t="s">
        <v>9</v>
      </c>
      <c r="B240" s="20"/>
      <c r="C240" s="17">
        <f t="shared" si="42"/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16"/>
      <c r="L240" s="17">
        <v>0</v>
      </c>
      <c r="M240" s="17">
        <v>0</v>
      </c>
      <c r="N240" s="17">
        <v>0</v>
      </c>
      <c r="O240" s="16"/>
      <c r="P240" s="17">
        <v>0</v>
      </c>
      <c r="Q240" s="17">
        <v>0</v>
      </c>
      <c r="R240" s="17">
        <v>0</v>
      </c>
    </row>
    <row r="241" spans="1:20">
      <c r="A241" s="20" t="s">
        <v>8</v>
      </c>
      <c r="B241" s="25"/>
      <c r="C241" s="17">
        <f t="shared" si="42"/>
        <v>0</v>
      </c>
      <c r="D241" s="17">
        <v>0</v>
      </c>
      <c r="E241" s="17">
        <v>0</v>
      </c>
      <c r="F241" s="17">
        <v>0</v>
      </c>
      <c r="G241" s="17">
        <v>0</v>
      </c>
      <c r="H241" s="17">
        <v>0</v>
      </c>
      <c r="I241" s="17">
        <v>0</v>
      </c>
      <c r="J241" s="17">
        <v>0</v>
      </c>
      <c r="K241" s="16"/>
      <c r="L241" s="17">
        <v>0</v>
      </c>
      <c r="M241" s="17">
        <v>0</v>
      </c>
      <c r="N241" s="17">
        <v>0</v>
      </c>
      <c r="O241" s="16"/>
      <c r="P241" s="17">
        <v>0</v>
      </c>
      <c r="Q241" s="17">
        <v>0</v>
      </c>
      <c r="R241" s="17">
        <v>0</v>
      </c>
    </row>
    <row r="242" spans="1:20">
      <c r="A242" s="20" t="s">
        <v>7</v>
      </c>
      <c r="B242" s="20"/>
      <c r="C242" s="17">
        <f t="shared" si="42"/>
        <v>0</v>
      </c>
      <c r="D242" s="17">
        <v>0</v>
      </c>
      <c r="E242" s="17">
        <v>0</v>
      </c>
      <c r="F242" s="17">
        <v>0</v>
      </c>
      <c r="G242" s="17">
        <v>0</v>
      </c>
      <c r="H242" s="17">
        <v>0</v>
      </c>
      <c r="I242" s="17">
        <v>0</v>
      </c>
      <c r="J242" s="17">
        <v>0</v>
      </c>
      <c r="K242" s="16"/>
      <c r="L242" s="17">
        <v>0</v>
      </c>
      <c r="M242" s="17">
        <v>0</v>
      </c>
      <c r="N242" s="17">
        <v>0</v>
      </c>
      <c r="O242" s="16"/>
      <c r="P242" s="17">
        <v>0</v>
      </c>
      <c r="Q242" s="17">
        <v>0</v>
      </c>
      <c r="R242" s="17">
        <v>0</v>
      </c>
    </row>
    <row r="243" spans="1:20">
      <c r="A243" s="20" t="s">
        <v>6</v>
      </c>
      <c r="B243" s="20"/>
      <c r="C243" s="17">
        <f t="shared" si="42"/>
        <v>0</v>
      </c>
      <c r="D243" s="17">
        <v>0</v>
      </c>
      <c r="E243" s="17">
        <v>0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23"/>
      <c r="L243" s="17">
        <v>0</v>
      </c>
      <c r="M243" s="17">
        <v>0</v>
      </c>
      <c r="N243" s="17">
        <v>0</v>
      </c>
      <c r="O243" s="16"/>
      <c r="P243" s="17">
        <v>0</v>
      </c>
      <c r="Q243" s="17">
        <v>0</v>
      </c>
      <c r="R243" s="17">
        <v>0</v>
      </c>
    </row>
    <row r="244" spans="1:20" ht="15">
      <c r="A244" s="20" t="s">
        <v>5</v>
      </c>
      <c r="B244" s="19"/>
      <c r="C244" s="17">
        <f t="shared" si="42"/>
        <v>169000</v>
      </c>
      <c r="D244" s="17">
        <v>119100</v>
      </c>
      <c r="E244" s="17">
        <v>49900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6"/>
      <c r="L244" s="17">
        <v>0</v>
      </c>
      <c r="M244" s="17">
        <v>0</v>
      </c>
      <c r="N244" s="17">
        <v>0</v>
      </c>
      <c r="O244" s="23"/>
      <c r="P244" s="17">
        <v>0</v>
      </c>
      <c r="Q244" s="17">
        <v>0</v>
      </c>
      <c r="R244" s="17">
        <v>0</v>
      </c>
    </row>
    <row r="245" spans="1:20" ht="9" customHeight="1">
      <c r="A245" s="20"/>
      <c r="B245" s="28"/>
      <c r="C245" s="17"/>
      <c r="D245" s="17"/>
      <c r="E245" s="29"/>
      <c r="F245" s="28"/>
      <c r="G245" s="28"/>
      <c r="H245" s="28"/>
      <c r="I245" s="28"/>
      <c r="J245" s="28"/>
      <c r="K245" s="23"/>
      <c r="L245" s="17"/>
      <c r="M245" s="29"/>
      <c r="N245" s="28"/>
      <c r="O245" s="16"/>
      <c r="P245" s="17"/>
      <c r="Q245" s="29"/>
      <c r="R245" s="28"/>
    </row>
    <row r="246" spans="1:20" ht="15">
      <c r="A246" s="24" t="s">
        <v>4</v>
      </c>
      <c r="B246" s="27"/>
      <c r="C246" s="22">
        <f t="shared" ref="C246:J246" si="44">SUM(C247)</f>
        <v>0</v>
      </c>
      <c r="D246" s="22">
        <f t="shared" si="44"/>
        <v>0</v>
      </c>
      <c r="E246" s="26">
        <f t="shared" si="44"/>
        <v>0</v>
      </c>
      <c r="F246" s="21">
        <f t="shared" si="44"/>
        <v>0</v>
      </c>
      <c r="G246" s="21">
        <f t="shared" si="44"/>
        <v>0</v>
      </c>
      <c r="H246" s="21">
        <f t="shared" si="44"/>
        <v>0</v>
      </c>
      <c r="I246" s="21">
        <f t="shared" si="44"/>
        <v>0</v>
      </c>
      <c r="J246" s="21">
        <f t="shared" si="44"/>
        <v>0</v>
      </c>
      <c r="K246" s="23"/>
      <c r="L246" s="22">
        <f>SUM(L247)</f>
        <v>0</v>
      </c>
      <c r="M246" s="26">
        <f>SUM(M247)</f>
        <v>0</v>
      </c>
      <c r="N246" s="21">
        <f>SUM(N247)</f>
        <v>0</v>
      </c>
      <c r="O246" s="23"/>
      <c r="P246" s="22">
        <f>SUM(P247)</f>
        <v>0</v>
      </c>
      <c r="Q246" s="26">
        <f>SUM(Q247)</f>
        <v>0</v>
      </c>
      <c r="R246" s="21">
        <f>SUM(R247)</f>
        <v>0</v>
      </c>
    </row>
    <row r="247" spans="1:20" ht="15">
      <c r="A247" s="20" t="s">
        <v>3</v>
      </c>
      <c r="B247" s="19"/>
      <c r="C247" s="17">
        <f>SUM(E247:K247)</f>
        <v>0</v>
      </c>
      <c r="D247" s="17">
        <v>0</v>
      </c>
      <c r="E247" s="17">
        <v>0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6"/>
      <c r="L247" s="17">
        <v>0</v>
      </c>
      <c r="M247" s="17">
        <v>0</v>
      </c>
      <c r="N247" s="17">
        <v>0</v>
      </c>
      <c r="O247" s="23"/>
      <c r="P247" s="17">
        <v>0</v>
      </c>
      <c r="Q247" s="17">
        <v>0</v>
      </c>
      <c r="R247" s="17">
        <v>0</v>
      </c>
    </row>
    <row r="248" spans="1:20" ht="7.5" customHeight="1">
      <c r="A248" s="25"/>
      <c r="B248" s="24"/>
      <c r="C248" s="17"/>
      <c r="D248" s="17"/>
      <c r="E248" s="22"/>
      <c r="F248" s="22"/>
      <c r="G248" s="22"/>
      <c r="H248" s="22"/>
      <c r="I248" s="22"/>
      <c r="J248" s="22"/>
      <c r="K248" s="23"/>
      <c r="L248" s="17"/>
      <c r="M248" s="22"/>
      <c r="N248" s="22"/>
      <c r="O248" s="16"/>
      <c r="P248" s="17"/>
      <c r="Q248" s="22"/>
      <c r="R248" s="22"/>
    </row>
    <row r="249" spans="1:20" ht="15">
      <c r="A249" s="24" t="s">
        <v>2</v>
      </c>
      <c r="B249" s="22"/>
      <c r="C249" s="22">
        <f>SUM(D249:J249)</f>
        <v>285000</v>
      </c>
      <c r="D249" s="22">
        <f t="shared" ref="D249:J249" si="45">SUM(D250:D251)</f>
        <v>235000</v>
      </c>
      <c r="E249" s="22">
        <f t="shared" si="45"/>
        <v>0</v>
      </c>
      <c r="F249" s="21">
        <f t="shared" si="45"/>
        <v>0</v>
      </c>
      <c r="G249" s="21">
        <f t="shared" si="45"/>
        <v>0</v>
      </c>
      <c r="H249" s="22">
        <f t="shared" si="45"/>
        <v>50000</v>
      </c>
      <c r="I249" s="21">
        <f t="shared" si="45"/>
        <v>0</v>
      </c>
      <c r="J249" s="21">
        <f t="shared" si="45"/>
        <v>0</v>
      </c>
      <c r="K249" s="16"/>
      <c r="L249" s="22">
        <f>SUM(L250:L251)</f>
        <v>0</v>
      </c>
      <c r="M249" s="22">
        <f>SUM(M250:M251)</f>
        <v>0</v>
      </c>
      <c r="N249" s="21">
        <f>SUM(N250:N251)</f>
        <v>0</v>
      </c>
      <c r="O249" s="23"/>
      <c r="P249" s="22">
        <f>SUM(P250:P251)</f>
        <v>0</v>
      </c>
      <c r="Q249" s="22">
        <f>SUM(Q250:Q251)</f>
        <v>0</v>
      </c>
      <c r="R249" s="21">
        <f>SUM(R250:R251)</f>
        <v>0</v>
      </c>
    </row>
    <row r="250" spans="1:20">
      <c r="A250" s="20" t="s">
        <v>1</v>
      </c>
      <c r="B250" s="20"/>
      <c r="C250" s="17">
        <f>SUM(D250:J250)</f>
        <v>0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  <c r="I250" s="17">
        <v>0</v>
      </c>
      <c r="J250" s="17">
        <v>0</v>
      </c>
      <c r="K250" s="16"/>
      <c r="L250" s="17">
        <v>0</v>
      </c>
      <c r="M250" s="17">
        <v>0</v>
      </c>
      <c r="N250" s="17">
        <v>0</v>
      </c>
      <c r="O250" s="16"/>
      <c r="P250" s="17">
        <v>0</v>
      </c>
      <c r="Q250" s="17">
        <v>0</v>
      </c>
      <c r="R250" s="17">
        <v>0</v>
      </c>
    </row>
    <row r="251" spans="1:20" ht="15">
      <c r="A251" s="20" t="s">
        <v>0</v>
      </c>
      <c r="B251" s="19"/>
      <c r="C251" s="17">
        <f>SUM(D251:J251)</f>
        <v>285000</v>
      </c>
      <c r="D251" s="17">
        <v>235000</v>
      </c>
      <c r="E251" s="17">
        <v>0</v>
      </c>
      <c r="F251" s="17">
        <v>0</v>
      </c>
      <c r="G251" s="17">
        <v>0</v>
      </c>
      <c r="H251" s="17">
        <v>50000</v>
      </c>
      <c r="I251" s="17">
        <v>0</v>
      </c>
      <c r="J251" s="17">
        <v>0</v>
      </c>
      <c r="K251" s="18"/>
      <c r="L251" s="17">
        <v>0</v>
      </c>
      <c r="M251" s="17">
        <v>0</v>
      </c>
      <c r="N251" s="17">
        <v>0</v>
      </c>
      <c r="O251" s="16"/>
      <c r="P251" s="17">
        <v>0</v>
      </c>
      <c r="Q251" s="17">
        <v>0</v>
      </c>
      <c r="R251" s="17">
        <v>0</v>
      </c>
    </row>
    <row r="252" spans="1:20">
      <c r="A252" s="3"/>
      <c r="B252" s="3"/>
      <c r="C252" s="3"/>
      <c r="E252" s="11"/>
      <c r="K252" s="3"/>
      <c r="L252" s="16"/>
      <c r="M252" s="3"/>
      <c r="N252" s="3"/>
      <c r="O252" s="3"/>
      <c r="P252" s="3"/>
      <c r="Q252" s="3"/>
      <c r="R252" s="3"/>
    </row>
    <row r="253" spans="1:20">
      <c r="A253" s="3"/>
      <c r="B253" s="3"/>
      <c r="C253" s="3"/>
      <c r="E253" s="11"/>
      <c r="K253" s="3"/>
      <c r="L253" s="3"/>
      <c r="M253" s="3"/>
      <c r="N253" s="3"/>
      <c r="O253" s="3"/>
      <c r="P253" s="3"/>
      <c r="Q253" s="3"/>
      <c r="R253" s="3"/>
    </row>
    <row r="254" spans="1:20" ht="18">
      <c r="A254" s="11"/>
      <c r="B254" s="11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4"/>
      <c r="Q254" s="11"/>
      <c r="R254" s="11"/>
      <c r="S254" s="12"/>
      <c r="T254" s="12"/>
    </row>
    <row r="255" spans="1:20" ht="18">
      <c r="A255" s="3"/>
      <c r="B255" s="3"/>
      <c r="C255" s="3"/>
      <c r="E255" s="11"/>
      <c r="K255" s="3"/>
      <c r="L255" s="3"/>
      <c r="M255" s="15"/>
      <c r="N255" s="15"/>
      <c r="O255" s="15"/>
      <c r="P255" s="14"/>
      <c r="Q255" s="11"/>
      <c r="R255" s="11"/>
      <c r="S255" s="12"/>
      <c r="T255" s="12"/>
    </row>
    <row r="256" spans="1:20" ht="18">
      <c r="A256" s="3"/>
      <c r="B256" s="3"/>
      <c r="C256" s="3"/>
      <c r="E256" s="11"/>
      <c r="K256" s="3"/>
      <c r="L256" s="3"/>
      <c r="M256" s="15"/>
      <c r="N256" s="15"/>
      <c r="O256" s="15"/>
      <c r="P256" s="14"/>
      <c r="Q256" s="11"/>
      <c r="R256" s="11"/>
      <c r="S256" s="12"/>
      <c r="T256" s="12"/>
    </row>
    <row r="257" spans="1:20" ht="18">
      <c r="A257" s="3"/>
      <c r="B257" s="3"/>
      <c r="C257" s="3"/>
      <c r="E257" s="11"/>
      <c r="K257" s="3"/>
      <c r="L257" s="3"/>
      <c r="M257" s="15"/>
      <c r="N257" s="15"/>
      <c r="O257" s="15"/>
      <c r="P257" s="14"/>
      <c r="Q257" s="11"/>
      <c r="R257" s="11"/>
      <c r="S257" s="12"/>
      <c r="T257" s="12"/>
    </row>
    <row r="258" spans="1:20" ht="18">
      <c r="A258" s="3"/>
      <c r="B258" s="3"/>
      <c r="C258" s="3"/>
      <c r="E258" s="11"/>
      <c r="K258" s="3"/>
      <c r="L258" s="3"/>
      <c r="M258" s="15"/>
      <c r="N258" s="15"/>
      <c r="O258" s="15"/>
      <c r="P258" s="14"/>
      <c r="Q258" s="11"/>
      <c r="R258" s="11"/>
      <c r="S258" s="12"/>
      <c r="T258" s="12"/>
    </row>
    <row r="259" spans="1:20" ht="18">
      <c r="A259" s="3"/>
      <c r="B259" s="3"/>
      <c r="C259" s="3"/>
      <c r="E259" s="11"/>
      <c r="K259" s="3"/>
      <c r="L259" s="3"/>
      <c r="M259" s="15"/>
      <c r="N259" s="15"/>
      <c r="O259" s="15"/>
      <c r="P259" s="14"/>
      <c r="Q259" s="11"/>
      <c r="R259" s="11"/>
      <c r="S259" s="12"/>
      <c r="T259" s="12"/>
    </row>
    <row r="260" spans="1:20" ht="18">
      <c r="A260" s="3"/>
      <c r="B260" s="3"/>
      <c r="C260" s="3"/>
      <c r="E260" s="11"/>
      <c r="K260" s="3"/>
      <c r="L260" s="3"/>
      <c r="M260" s="15"/>
      <c r="N260" s="15"/>
      <c r="O260" s="15"/>
      <c r="P260" s="14"/>
      <c r="Q260" s="11"/>
      <c r="R260" s="11"/>
      <c r="S260" s="12"/>
      <c r="T260" s="12"/>
    </row>
    <row r="261" spans="1:20" ht="18">
      <c r="A261" s="3"/>
      <c r="B261" s="3"/>
      <c r="C261" s="3"/>
      <c r="E261" s="11"/>
      <c r="K261" s="3"/>
      <c r="L261" s="3"/>
      <c r="M261" s="15"/>
      <c r="N261" s="15"/>
      <c r="O261" s="15"/>
      <c r="P261" s="14"/>
      <c r="Q261" s="11"/>
      <c r="R261" s="11"/>
      <c r="S261" s="12"/>
      <c r="T261" s="12"/>
    </row>
    <row r="262" spans="1:20" ht="18">
      <c r="A262" s="3"/>
      <c r="B262" s="3"/>
      <c r="C262" s="3"/>
      <c r="E262" s="11"/>
      <c r="K262" s="3"/>
      <c r="L262" s="3"/>
      <c r="M262" s="15"/>
      <c r="N262" s="15"/>
      <c r="O262" s="15"/>
      <c r="P262" s="14"/>
      <c r="Q262" s="11"/>
      <c r="R262" s="11"/>
      <c r="S262" s="12"/>
      <c r="T262" s="12"/>
    </row>
    <row r="263" spans="1:20" ht="15.75" customHeight="1">
      <c r="A263" s="3"/>
      <c r="B263" s="3"/>
      <c r="C263" s="3"/>
      <c r="E263" s="11"/>
      <c r="K263" s="3"/>
      <c r="L263" s="3"/>
      <c r="M263" s="15"/>
      <c r="N263" s="15"/>
      <c r="O263" s="15"/>
      <c r="P263" s="14"/>
      <c r="Q263" s="11"/>
      <c r="R263" s="11"/>
      <c r="S263" s="12"/>
      <c r="T263" s="12"/>
    </row>
    <row r="264" spans="1:20" ht="18">
      <c r="A264" s="3"/>
      <c r="B264" s="3"/>
      <c r="C264" s="3"/>
      <c r="E264" s="11"/>
      <c r="K264" s="3"/>
      <c r="L264" s="3"/>
      <c r="M264" s="15"/>
      <c r="N264" s="15"/>
      <c r="O264" s="15"/>
      <c r="P264" s="14"/>
      <c r="Q264" s="11"/>
      <c r="R264" s="11"/>
      <c r="S264" s="12"/>
      <c r="T264" s="12"/>
    </row>
    <row r="265" spans="1:20" ht="18">
      <c r="A265" s="3"/>
      <c r="B265" s="3"/>
      <c r="C265" s="3"/>
      <c r="E265" s="11"/>
      <c r="K265" s="3"/>
      <c r="L265" s="3"/>
      <c r="M265" s="15"/>
      <c r="N265" s="15"/>
      <c r="O265" s="15"/>
      <c r="P265" s="14"/>
      <c r="Q265" s="11"/>
      <c r="R265" s="11"/>
      <c r="S265" s="12"/>
      <c r="T265" s="12"/>
    </row>
    <row r="266" spans="1:20" ht="18">
      <c r="A266" s="3"/>
      <c r="B266" s="3"/>
      <c r="C266" s="3"/>
      <c r="E266" s="11"/>
      <c r="K266" s="3"/>
      <c r="L266" s="3"/>
      <c r="M266" s="15"/>
      <c r="N266" s="15"/>
      <c r="O266" s="15"/>
      <c r="P266" s="14"/>
      <c r="Q266" s="11"/>
      <c r="R266" s="11"/>
      <c r="S266" s="12"/>
      <c r="T266" s="12"/>
    </row>
    <row r="267" spans="1:20" ht="18">
      <c r="A267" s="3"/>
      <c r="B267" s="3"/>
      <c r="C267" s="3"/>
      <c r="E267" s="11"/>
      <c r="K267" s="3"/>
      <c r="L267" s="3"/>
      <c r="M267" s="15"/>
      <c r="N267" s="15"/>
      <c r="O267" s="15"/>
      <c r="P267" s="14"/>
      <c r="Q267" s="11"/>
      <c r="R267" s="11"/>
      <c r="S267" s="12"/>
      <c r="T267" s="12"/>
    </row>
    <row r="268" spans="1:20" ht="18">
      <c r="A268" s="3"/>
      <c r="B268" s="3"/>
      <c r="C268" s="3"/>
      <c r="E268" s="11"/>
      <c r="K268" s="3"/>
      <c r="L268" s="3"/>
      <c r="M268" s="15"/>
      <c r="N268" s="15"/>
      <c r="O268" s="15"/>
      <c r="P268" s="14"/>
      <c r="Q268" s="11"/>
      <c r="R268" s="11"/>
      <c r="S268" s="12"/>
      <c r="T268" s="12"/>
    </row>
    <row r="269" spans="1:20" ht="18">
      <c r="A269" s="3"/>
      <c r="B269" s="3"/>
      <c r="C269" s="3"/>
      <c r="E269" s="11"/>
      <c r="K269" s="3"/>
      <c r="L269" s="3"/>
      <c r="M269" s="15"/>
      <c r="N269" s="15"/>
      <c r="O269" s="15"/>
      <c r="P269" s="14"/>
      <c r="Q269" s="11"/>
      <c r="R269" s="11"/>
      <c r="S269" s="12"/>
      <c r="T269" s="12"/>
    </row>
    <row r="270" spans="1:20" ht="18">
      <c r="A270" s="3"/>
      <c r="B270" s="3"/>
      <c r="C270" s="3"/>
      <c r="E270" s="11"/>
      <c r="K270" s="3"/>
      <c r="L270" s="3"/>
      <c r="M270" s="15"/>
      <c r="N270" s="15"/>
      <c r="O270" s="15"/>
      <c r="P270" s="14"/>
      <c r="Q270" s="11"/>
      <c r="R270" s="11"/>
      <c r="S270" s="12"/>
      <c r="T270" s="12"/>
    </row>
    <row r="271" spans="1:20" ht="18">
      <c r="A271" s="3"/>
      <c r="B271" s="3"/>
      <c r="C271" s="3"/>
      <c r="E271" s="11"/>
      <c r="K271" s="3"/>
      <c r="L271" s="3"/>
      <c r="M271" s="15"/>
      <c r="N271" s="15"/>
      <c r="O271" s="15"/>
      <c r="P271" s="14"/>
      <c r="Q271" s="11"/>
      <c r="R271" s="11"/>
      <c r="S271" s="12"/>
      <c r="T271" s="12"/>
    </row>
    <row r="272" spans="1:20" ht="18">
      <c r="A272" s="3"/>
      <c r="B272" s="3"/>
      <c r="C272" s="3"/>
      <c r="E272" s="11"/>
      <c r="K272" s="3"/>
      <c r="L272" s="3"/>
      <c r="M272" s="15"/>
      <c r="N272" s="15"/>
      <c r="O272" s="15"/>
      <c r="P272" s="14"/>
      <c r="Q272" s="11"/>
      <c r="R272" s="11"/>
      <c r="S272" s="12"/>
      <c r="T272" s="12"/>
    </row>
    <row r="273" spans="1:20" ht="18">
      <c r="A273" s="3"/>
      <c r="B273" s="3"/>
      <c r="C273" s="3"/>
      <c r="E273" s="11"/>
      <c r="K273" s="3"/>
      <c r="L273" s="3"/>
      <c r="M273" s="15"/>
      <c r="N273" s="15"/>
      <c r="O273" s="15"/>
      <c r="P273" s="14"/>
      <c r="Q273" s="11"/>
      <c r="R273" s="11"/>
      <c r="S273" s="12"/>
      <c r="T273" s="12"/>
    </row>
    <row r="274" spans="1:20" ht="18">
      <c r="A274" s="3"/>
      <c r="B274" s="3"/>
      <c r="C274" s="3"/>
      <c r="E274" s="11"/>
      <c r="K274" s="3"/>
      <c r="L274" s="3"/>
      <c r="M274" s="15"/>
      <c r="N274" s="15"/>
      <c r="O274" s="15"/>
      <c r="P274" s="14"/>
      <c r="Q274" s="11"/>
      <c r="R274" s="11"/>
      <c r="S274" s="12"/>
      <c r="T274" s="12"/>
    </row>
    <row r="275" spans="1:20" ht="18">
      <c r="A275" s="3"/>
      <c r="B275" s="3"/>
      <c r="C275" s="3"/>
      <c r="E275" s="11"/>
      <c r="K275" s="3"/>
      <c r="L275" s="3"/>
      <c r="M275" s="15"/>
      <c r="N275" s="15"/>
      <c r="O275" s="15"/>
      <c r="P275" s="14"/>
      <c r="Q275" s="11"/>
      <c r="R275" s="11"/>
      <c r="S275" s="12"/>
      <c r="T275" s="12"/>
    </row>
    <row r="276" spans="1:20" ht="18">
      <c r="A276" s="3"/>
      <c r="B276" s="3"/>
      <c r="C276" s="3"/>
      <c r="E276" s="11"/>
      <c r="K276" s="3"/>
      <c r="L276" s="3"/>
      <c r="M276" s="15"/>
      <c r="N276" s="15"/>
      <c r="O276" s="15"/>
      <c r="P276" s="14"/>
      <c r="Q276" s="11"/>
      <c r="R276" s="11"/>
      <c r="S276" s="12"/>
      <c r="T276" s="12"/>
    </row>
    <row r="277" spans="1:20" ht="18">
      <c r="A277" s="3"/>
      <c r="B277" s="3"/>
      <c r="C277" s="3"/>
      <c r="E277" s="11"/>
      <c r="K277" s="3"/>
      <c r="L277" s="3"/>
      <c r="M277" s="15"/>
      <c r="N277" s="15"/>
      <c r="O277" s="15"/>
      <c r="P277" s="14"/>
      <c r="Q277" s="11"/>
      <c r="R277" s="11"/>
      <c r="S277" s="12"/>
      <c r="T277" s="12"/>
    </row>
    <row r="278" spans="1:20" ht="18">
      <c r="A278" s="3"/>
      <c r="B278" s="3"/>
      <c r="C278" s="3"/>
      <c r="E278" s="11"/>
      <c r="K278" s="3"/>
      <c r="L278" s="3"/>
      <c r="M278" s="15"/>
      <c r="N278" s="15"/>
      <c r="O278" s="15"/>
      <c r="P278" s="14"/>
      <c r="Q278" s="11"/>
      <c r="R278" s="11"/>
      <c r="S278" s="12"/>
      <c r="T278" s="12"/>
    </row>
    <row r="279" spans="1:20" ht="26.25" customHeight="1">
      <c r="A279" s="3"/>
      <c r="B279" s="3"/>
      <c r="C279" s="3"/>
      <c r="E279" s="11"/>
      <c r="K279" s="3"/>
      <c r="L279" s="3"/>
      <c r="M279" s="15"/>
      <c r="N279" s="15"/>
      <c r="O279" s="15"/>
      <c r="P279" s="14"/>
      <c r="Q279" s="11"/>
      <c r="R279" s="11"/>
      <c r="S279" s="12"/>
      <c r="T279" s="12"/>
    </row>
    <row r="280" spans="1:20" ht="18">
      <c r="A280" s="3"/>
      <c r="B280" s="3"/>
      <c r="C280" s="3"/>
      <c r="E280" s="11"/>
      <c r="K280" s="3"/>
      <c r="L280" s="3"/>
      <c r="M280" s="15"/>
      <c r="N280" s="15"/>
      <c r="O280" s="15"/>
      <c r="P280" s="14"/>
      <c r="Q280" s="11"/>
      <c r="R280" s="11"/>
      <c r="S280" s="12"/>
      <c r="T280" s="12"/>
    </row>
    <row r="281" spans="1:20" ht="18">
      <c r="A281" s="3"/>
      <c r="B281" s="3"/>
      <c r="C281" s="3"/>
      <c r="E281" s="11"/>
      <c r="K281" s="3"/>
      <c r="L281" s="3"/>
      <c r="M281" s="15"/>
      <c r="N281" s="15"/>
      <c r="O281" s="15"/>
      <c r="P281" s="14"/>
      <c r="Q281" s="11"/>
      <c r="R281" s="11"/>
      <c r="S281" s="12"/>
      <c r="T281" s="12"/>
    </row>
    <row r="282" spans="1:20" ht="18">
      <c r="A282" s="3"/>
      <c r="B282" s="3"/>
      <c r="C282" s="3"/>
      <c r="E282" s="11"/>
      <c r="K282" s="3"/>
      <c r="L282" s="3"/>
      <c r="M282" s="15"/>
      <c r="N282" s="15"/>
      <c r="O282" s="15"/>
      <c r="P282" s="14"/>
      <c r="Q282" s="11"/>
      <c r="R282" s="11"/>
      <c r="S282" s="12"/>
      <c r="T282" s="12"/>
    </row>
    <row r="283" spans="1:20" ht="18">
      <c r="A283" s="3"/>
      <c r="B283" s="3"/>
      <c r="C283" s="3"/>
      <c r="E283" s="11"/>
      <c r="K283" s="3"/>
      <c r="L283" s="3"/>
      <c r="M283" s="15"/>
      <c r="N283" s="15"/>
      <c r="O283" s="15"/>
      <c r="P283" s="14"/>
      <c r="Q283" s="11"/>
      <c r="R283" s="11"/>
      <c r="S283" s="12"/>
      <c r="T283" s="12"/>
    </row>
    <row r="284" spans="1:20" ht="18">
      <c r="A284" s="3"/>
      <c r="B284" s="3"/>
      <c r="C284" s="3"/>
      <c r="E284" s="11"/>
      <c r="K284" s="3"/>
      <c r="L284" s="3"/>
      <c r="M284" s="13"/>
      <c r="N284" s="13"/>
      <c r="O284" s="13"/>
      <c r="P284" s="11"/>
      <c r="Q284" s="11"/>
      <c r="R284" s="11"/>
      <c r="S284" s="12"/>
      <c r="T284" s="12"/>
    </row>
    <row r="285" spans="1:20" ht="18.75">
      <c r="A285" s="3"/>
      <c r="B285" s="3"/>
      <c r="C285" s="3"/>
      <c r="E285" s="11"/>
      <c r="K285" s="3"/>
      <c r="L285" s="3"/>
      <c r="M285" s="6"/>
      <c r="N285" s="6"/>
      <c r="O285" s="6"/>
      <c r="P285" s="3"/>
      <c r="Q285" s="3"/>
      <c r="R285" s="3"/>
    </row>
    <row r="286" spans="1:20" ht="18.75">
      <c r="A286" s="3"/>
      <c r="B286" s="3"/>
      <c r="C286" s="3"/>
      <c r="E286" s="11"/>
      <c r="K286" s="3"/>
      <c r="L286" s="3"/>
      <c r="M286" s="6"/>
      <c r="N286" s="6"/>
      <c r="O286" s="6"/>
      <c r="P286" s="3"/>
      <c r="Q286" s="3"/>
      <c r="R286" s="3"/>
    </row>
    <row r="287" spans="1:20" ht="18.75">
      <c r="A287" s="3"/>
      <c r="B287" s="3"/>
      <c r="C287" s="3"/>
      <c r="E287" s="11"/>
      <c r="K287" s="3"/>
      <c r="L287" s="3"/>
      <c r="M287" s="6"/>
      <c r="N287" s="6"/>
      <c r="O287" s="6"/>
      <c r="P287" s="3"/>
      <c r="Q287" s="3"/>
      <c r="R287" s="3"/>
    </row>
    <row r="288" spans="1:20" ht="18.75">
      <c r="A288" s="3"/>
      <c r="B288" s="3"/>
      <c r="C288" s="10"/>
      <c r="D288" s="6"/>
      <c r="E288" s="9"/>
      <c r="F288" s="6"/>
      <c r="G288" s="6"/>
      <c r="H288" s="6"/>
      <c r="I288" s="6"/>
      <c r="J288" s="9"/>
      <c r="K288" s="6"/>
      <c r="L288" s="6"/>
      <c r="M288" s="6"/>
      <c r="N288" s="6"/>
      <c r="O288" s="6"/>
      <c r="P288" s="3"/>
      <c r="Q288" s="3"/>
      <c r="R288" s="3"/>
    </row>
    <row r="289" spans="1:18" ht="18.75">
      <c r="A289" s="3"/>
      <c r="B289" s="3"/>
      <c r="C289" s="10"/>
      <c r="D289" s="6"/>
      <c r="E289" s="9"/>
      <c r="F289" s="6"/>
      <c r="G289" s="6"/>
      <c r="H289" s="6"/>
      <c r="I289" s="6"/>
      <c r="J289" s="9"/>
      <c r="K289" s="6"/>
      <c r="L289" s="6"/>
      <c r="M289" s="6"/>
      <c r="N289" s="6"/>
      <c r="O289" s="6"/>
      <c r="P289" s="3"/>
      <c r="Q289" s="3"/>
      <c r="R289" s="3"/>
    </row>
    <row r="290" spans="1:18" ht="18.75">
      <c r="A290" s="3"/>
      <c r="B290" s="3"/>
      <c r="C290" s="10"/>
      <c r="D290" s="6"/>
      <c r="E290" s="9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3"/>
      <c r="Q290" s="3"/>
      <c r="R290" s="3"/>
    </row>
    <row r="291" spans="1:18" ht="18.75">
      <c r="C291" s="8"/>
      <c r="D291" s="6"/>
      <c r="E291" s="5"/>
      <c r="F291" s="6"/>
      <c r="G291" s="6"/>
      <c r="H291" s="6"/>
      <c r="I291" s="6"/>
      <c r="J291" s="6"/>
      <c r="K291" s="5"/>
      <c r="L291" s="5"/>
      <c r="M291" s="5"/>
      <c r="N291" s="5"/>
      <c r="O291" s="5"/>
    </row>
    <row r="292" spans="1:18" ht="18.75">
      <c r="C292" s="7"/>
      <c r="D292" s="6"/>
      <c r="E292" s="5"/>
      <c r="F292" s="6"/>
      <c r="G292" s="6"/>
      <c r="H292" s="6"/>
      <c r="I292" s="6"/>
      <c r="J292" s="6"/>
      <c r="K292" s="5"/>
      <c r="L292" s="5"/>
      <c r="M292" s="5"/>
      <c r="N292" s="5"/>
      <c r="O292" s="5"/>
    </row>
  </sheetData>
  <sheetProtection password="9F49" sheet="1" objects="1" scenarios="1" selectLockedCells="1" selectUnlockedCell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1"/>
  <sheetViews>
    <sheetView tabSelected="1" workbookViewId="0">
      <selection activeCell="B10" sqref="B10"/>
    </sheetView>
  </sheetViews>
  <sheetFormatPr defaultRowHeight="12.75"/>
  <cols>
    <col min="1" max="1" width="21.140625" style="1" customWidth="1"/>
    <col min="2" max="2" width="14" style="1" customWidth="1"/>
    <col min="3" max="4" width="9.140625" style="1"/>
    <col min="5" max="5" width="8.42578125" style="1" customWidth="1"/>
    <col min="6" max="6" width="9.5703125" style="1" customWidth="1"/>
    <col min="7" max="7" width="17" style="1" customWidth="1"/>
    <col min="8" max="8" width="12.42578125" style="1" customWidth="1"/>
    <col min="9" max="256" width="9.140625" style="1"/>
    <col min="257" max="257" width="21.140625" style="1" customWidth="1"/>
    <col min="258" max="258" width="14" style="1" customWidth="1"/>
    <col min="259" max="260" width="9.140625" style="1"/>
    <col min="261" max="261" width="8.42578125" style="1" customWidth="1"/>
    <col min="262" max="262" width="9.5703125" style="1" customWidth="1"/>
    <col min="263" max="263" width="17" style="1" customWidth="1"/>
    <col min="264" max="264" width="12.42578125" style="1" customWidth="1"/>
    <col min="265" max="512" width="9.140625" style="1"/>
    <col min="513" max="513" width="21.140625" style="1" customWidth="1"/>
    <col min="514" max="514" width="14" style="1" customWidth="1"/>
    <col min="515" max="516" width="9.140625" style="1"/>
    <col min="517" max="517" width="8.42578125" style="1" customWidth="1"/>
    <col min="518" max="518" width="9.5703125" style="1" customWidth="1"/>
    <col min="519" max="519" width="17" style="1" customWidth="1"/>
    <col min="520" max="520" width="12.42578125" style="1" customWidth="1"/>
    <col min="521" max="768" width="9.140625" style="1"/>
    <col min="769" max="769" width="21.140625" style="1" customWidth="1"/>
    <col min="770" max="770" width="14" style="1" customWidth="1"/>
    <col min="771" max="772" width="9.140625" style="1"/>
    <col min="773" max="773" width="8.42578125" style="1" customWidth="1"/>
    <col min="774" max="774" width="9.5703125" style="1" customWidth="1"/>
    <col min="775" max="775" width="17" style="1" customWidth="1"/>
    <col min="776" max="776" width="12.42578125" style="1" customWidth="1"/>
    <col min="777" max="1024" width="9.140625" style="1"/>
    <col min="1025" max="1025" width="21.140625" style="1" customWidth="1"/>
    <col min="1026" max="1026" width="14" style="1" customWidth="1"/>
    <col min="1027" max="1028" width="9.140625" style="1"/>
    <col min="1029" max="1029" width="8.42578125" style="1" customWidth="1"/>
    <col min="1030" max="1030" width="9.5703125" style="1" customWidth="1"/>
    <col min="1031" max="1031" width="17" style="1" customWidth="1"/>
    <col min="1032" max="1032" width="12.42578125" style="1" customWidth="1"/>
    <col min="1033" max="1280" width="9.140625" style="1"/>
    <col min="1281" max="1281" width="21.140625" style="1" customWidth="1"/>
    <col min="1282" max="1282" width="14" style="1" customWidth="1"/>
    <col min="1283" max="1284" width="9.140625" style="1"/>
    <col min="1285" max="1285" width="8.42578125" style="1" customWidth="1"/>
    <col min="1286" max="1286" width="9.5703125" style="1" customWidth="1"/>
    <col min="1287" max="1287" width="17" style="1" customWidth="1"/>
    <col min="1288" max="1288" width="12.42578125" style="1" customWidth="1"/>
    <col min="1289" max="1536" width="9.140625" style="1"/>
    <col min="1537" max="1537" width="21.140625" style="1" customWidth="1"/>
    <col min="1538" max="1538" width="14" style="1" customWidth="1"/>
    <col min="1539" max="1540" width="9.140625" style="1"/>
    <col min="1541" max="1541" width="8.42578125" style="1" customWidth="1"/>
    <col min="1542" max="1542" width="9.5703125" style="1" customWidth="1"/>
    <col min="1543" max="1543" width="17" style="1" customWidth="1"/>
    <col min="1544" max="1544" width="12.42578125" style="1" customWidth="1"/>
    <col min="1545" max="1792" width="9.140625" style="1"/>
    <col min="1793" max="1793" width="21.140625" style="1" customWidth="1"/>
    <col min="1794" max="1794" width="14" style="1" customWidth="1"/>
    <col min="1795" max="1796" width="9.140625" style="1"/>
    <col min="1797" max="1797" width="8.42578125" style="1" customWidth="1"/>
    <col min="1798" max="1798" width="9.5703125" style="1" customWidth="1"/>
    <col min="1799" max="1799" width="17" style="1" customWidth="1"/>
    <col min="1800" max="1800" width="12.42578125" style="1" customWidth="1"/>
    <col min="1801" max="2048" width="9.140625" style="1"/>
    <col min="2049" max="2049" width="21.140625" style="1" customWidth="1"/>
    <col min="2050" max="2050" width="14" style="1" customWidth="1"/>
    <col min="2051" max="2052" width="9.140625" style="1"/>
    <col min="2053" max="2053" width="8.42578125" style="1" customWidth="1"/>
    <col min="2054" max="2054" width="9.5703125" style="1" customWidth="1"/>
    <col min="2055" max="2055" width="17" style="1" customWidth="1"/>
    <col min="2056" max="2056" width="12.42578125" style="1" customWidth="1"/>
    <col min="2057" max="2304" width="9.140625" style="1"/>
    <col min="2305" max="2305" width="21.140625" style="1" customWidth="1"/>
    <col min="2306" max="2306" width="14" style="1" customWidth="1"/>
    <col min="2307" max="2308" width="9.140625" style="1"/>
    <col min="2309" max="2309" width="8.42578125" style="1" customWidth="1"/>
    <col min="2310" max="2310" width="9.5703125" style="1" customWidth="1"/>
    <col min="2311" max="2311" width="17" style="1" customWidth="1"/>
    <col min="2312" max="2312" width="12.42578125" style="1" customWidth="1"/>
    <col min="2313" max="2560" width="9.140625" style="1"/>
    <col min="2561" max="2561" width="21.140625" style="1" customWidth="1"/>
    <col min="2562" max="2562" width="14" style="1" customWidth="1"/>
    <col min="2563" max="2564" width="9.140625" style="1"/>
    <col min="2565" max="2565" width="8.42578125" style="1" customWidth="1"/>
    <col min="2566" max="2566" width="9.5703125" style="1" customWidth="1"/>
    <col min="2567" max="2567" width="17" style="1" customWidth="1"/>
    <col min="2568" max="2568" width="12.42578125" style="1" customWidth="1"/>
    <col min="2569" max="2816" width="9.140625" style="1"/>
    <col min="2817" max="2817" width="21.140625" style="1" customWidth="1"/>
    <col min="2818" max="2818" width="14" style="1" customWidth="1"/>
    <col min="2819" max="2820" width="9.140625" style="1"/>
    <col min="2821" max="2821" width="8.42578125" style="1" customWidth="1"/>
    <col min="2822" max="2822" width="9.5703125" style="1" customWidth="1"/>
    <col min="2823" max="2823" width="17" style="1" customWidth="1"/>
    <col min="2824" max="2824" width="12.42578125" style="1" customWidth="1"/>
    <col min="2825" max="3072" width="9.140625" style="1"/>
    <col min="3073" max="3073" width="21.140625" style="1" customWidth="1"/>
    <col min="3074" max="3074" width="14" style="1" customWidth="1"/>
    <col min="3075" max="3076" width="9.140625" style="1"/>
    <col min="3077" max="3077" width="8.42578125" style="1" customWidth="1"/>
    <col min="3078" max="3078" width="9.5703125" style="1" customWidth="1"/>
    <col min="3079" max="3079" width="17" style="1" customWidth="1"/>
    <col min="3080" max="3080" width="12.42578125" style="1" customWidth="1"/>
    <col min="3081" max="3328" width="9.140625" style="1"/>
    <col min="3329" max="3329" width="21.140625" style="1" customWidth="1"/>
    <col min="3330" max="3330" width="14" style="1" customWidth="1"/>
    <col min="3331" max="3332" width="9.140625" style="1"/>
    <col min="3333" max="3333" width="8.42578125" style="1" customWidth="1"/>
    <col min="3334" max="3334" width="9.5703125" style="1" customWidth="1"/>
    <col min="3335" max="3335" width="17" style="1" customWidth="1"/>
    <col min="3336" max="3336" width="12.42578125" style="1" customWidth="1"/>
    <col min="3337" max="3584" width="9.140625" style="1"/>
    <col min="3585" max="3585" width="21.140625" style="1" customWidth="1"/>
    <col min="3586" max="3586" width="14" style="1" customWidth="1"/>
    <col min="3587" max="3588" width="9.140625" style="1"/>
    <col min="3589" max="3589" width="8.42578125" style="1" customWidth="1"/>
    <col min="3590" max="3590" width="9.5703125" style="1" customWidth="1"/>
    <col min="3591" max="3591" width="17" style="1" customWidth="1"/>
    <col min="3592" max="3592" width="12.42578125" style="1" customWidth="1"/>
    <col min="3593" max="3840" width="9.140625" style="1"/>
    <col min="3841" max="3841" width="21.140625" style="1" customWidth="1"/>
    <col min="3842" max="3842" width="14" style="1" customWidth="1"/>
    <col min="3843" max="3844" width="9.140625" style="1"/>
    <col min="3845" max="3845" width="8.42578125" style="1" customWidth="1"/>
    <col min="3846" max="3846" width="9.5703125" style="1" customWidth="1"/>
    <col min="3847" max="3847" width="17" style="1" customWidth="1"/>
    <col min="3848" max="3848" width="12.42578125" style="1" customWidth="1"/>
    <col min="3849" max="4096" width="9.140625" style="1"/>
    <col min="4097" max="4097" width="21.140625" style="1" customWidth="1"/>
    <col min="4098" max="4098" width="14" style="1" customWidth="1"/>
    <col min="4099" max="4100" width="9.140625" style="1"/>
    <col min="4101" max="4101" width="8.42578125" style="1" customWidth="1"/>
    <col min="4102" max="4102" width="9.5703125" style="1" customWidth="1"/>
    <col min="4103" max="4103" width="17" style="1" customWidth="1"/>
    <col min="4104" max="4104" width="12.42578125" style="1" customWidth="1"/>
    <col min="4105" max="4352" width="9.140625" style="1"/>
    <col min="4353" max="4353" width="21.140625" style="1" customWidth="1"/>
    <col min="4354" max="4354" width="14" style="1" customWidth="1"/>
    <col min="4355" max="4356" width="9.140625" style="1"/>
    <col min="4357" max="4357" width="8.42578125" style="1" customWidth="1"/>
    <col min="4358" max="4358" width="9.5703125" style="1" customWidth="1"/>
    <col min="4359" max="4359" width="17" style="1" customWidth="1"/>
    <col min="4360" max="4360" width="12.42578125" style="1" customWidth="1"/>
    <col min="4361" max="4608" width="9.140625" style="1"/>
    <col min="4609" max="4609" width="21.140625" style="1" customWidth="1"/>
    <col min="4610" max="4610" width="14" style="1" customWidth="1"/>
    <col min="4611" max="4612" width="9.140625" style="1"/>
    <col min="4613" max="4613" width="8.42578125" style="1" customWidth="1"/>
    <col min="4614" max="4614" width="9.5703125" style="1" customWidth="1"/>
    <col min="4615" max="4615" width="17" style="1" customWidth="1"/>
    <col min="4616" max="4616" width="12.42578125" style="1" customWidth="1"/>
    <col min="4617" max="4864" width="9.140625" style="1"/>
    <col min="4865" max="4865" width="21.140625" style="1" customWidth="1"/>
    <col min="4866" max="4866" width="14" style="1" customWidth="1"/>
    <col min="4867" max="4868" width="9.140625" style="1"/>
    <col min="4869" max="4869" width="8.42578125" style="1" customWidth="1"/>
    <col min="4870" max="4870" width="9.5703125" style="1" customWidth="1"/>
    <col min="4871" max="4871" width="17" style="1" customWidth="1"/>
    <col min="4872" max="4872" width="12.42578125" style="1" customWidth="1"/>
    <col min="4873" max="5120" width="9.140625" style="1"/>
    <col min="5121" max="5121" width="21.140625" style="1" customWidth="1"/>
    <col min="5122" max="5122" width="14" style="1" customWidth="1"/>
    <col min="5123" max="5124" width="9.140625" style="1"/>
    <col min="5125" max="5125" width="8.42578125" style="1" customWidth="1"/>
    <col min="5126" max="5126" width="9.5703125" style="1" customWidth="1"/>
    <col min="5127" max="5127" width="17" style="1" customWidth="1"/>
    <col min="5128" max="5128" width="12.42578125" style="1" customWidth="1"/>
    <col min="5129" max="5376" width="9.140625" style="1"/>
    <col min="5377" max="5377" width="21.140625" style="1" customWidth="1"/>
    <col min="5378" max="5378" width="14" style="1" customWidth="1"/>
    <col min="5379" max="5380" width="9.140625" style="1"/>
    <col min="5381" max="5381" width="8.42578125" style="1" customWidth="1"/>
    <col min="5382" max="5382" width="9.5703125" style="1" customWidth="1"/>
    <col min="5383" max="5383" width="17" style="1" customWidth="1"/>
    <col min="5384" max="5384" width="12.42578125" style="1" customWidth="1"/>
    <col min="5385" max="5632" width="9.140625" style="1"/>
    <col min="5633" max="5633" width="21.140625" style="1" customWidth="1"/>
    <col min="5634" max="5634" width="14" style="1" customWidth="1"/>
    <col min="5635" max="5636" width="9.140625" style="1"/>
    <col min="5637" max="5637" width="8.42578125" style="1" customWidth="1"/>
    <col min="5638" max="5638" width="9.5703125" style="1" customWidth="1"/>
    <col min="5639" max="5639" width="17" style="1" customWidth="1"/>
    <col min="5640" max="5640" width="12.42578125" style="1" customWidth="1"/>
    <col min="5641" max="5888" width="9.140625" style="1"/>
    <col min="5889" max="5889" width="21.140625" style="1" customWidth="1"/>
    <col min="5890" max="5890" width="14" style="1" customWidth="1"/>
    <col min="5891" max="5892" width="9.140625" style="1"/>
    <col min="5893" max="5893" width="8.42578125" style="1" customWidth="1"/>
    <col min="5894" max="5894" width="9.5703125" style="1" customWidth="1"/>
    <col min="5895" max="5895" width="17" style="1" customWidth="1"/>
    <col min="5896" max="5896" width="12.42578125" style="1" customWidth="1"/>
    <col min="5897" max="6144" width="9.140625" style="1"/>
    <col min="6145" max="6145" width="21.140625" style="1" customWidth="1"/>
    <col min="6146" max="6146" width="14" style="1" customWidth="1"/>
    <col min="6147" max="6148" width="9.140625" style="1"/>
    <col min="6149" max="6149" width="8.42578125" style="1" customWidth="1"/>
    <col min="6150" max="6150" width="9.5703125" style="1" customWidth="1"/>
    <col min="6151" max="6151" width="17" style="1" customWidth="1"/>
    <col min="6152" max="6152" width="12.42578125" style="1" customWidth="1"/>
    <col min="6153" max="6400" width="9.140625" style="1"/>
    <col min="6401" max="6401" width="21.140625" style="1" customWidth="1"/>
    <col min="6402" max="6402" width="14" style="1" customWidth="1"/>
    <col min="6403" max="6404" width="9.140625" style="1"/>
    <col min="6405" max="6405" width="8.42578125" style="1" customWidth="1"/>
    <col min="6406" max="6406" width="9.5703125" style="1" customWidth="1"/>
    <col min="6407" max="6407" width="17" style="1" customWidth="1"/>
    <col min="6408" max="6408" width="12.42578125" style="1" customWidth="1"/>
    <col min="6409" max="6656" width="9.140625" style="1"/>
    <col min="6657" max="6657" width="21.140625" style="1" customWidth="1"/>
    <col min="6658" max="6658" width="14" style="1" customWidth="1"/>
    <col min="6659" max="6660" width="9.140625" style="1"/>
    <col min="6661" max="6661" width="8.42578125" style="1" customWidth="1"/>
    <col min="6662" max="6662" width="9.5703125" style="1" customWidth="1"/>
    <col min="6663" max="6663" width="17" style="1" customWidth="1"/>
    <col min="6664" max="6664" width="12.42578125" style="1" customWidth="1"/>
    <col min="6665" max="6912" width="9.140625" style="1"/>
    <col min="6913" max="6913" width="21.140625" style="1" customWidth="1"/>
    <col min="6914" max="6914" width="14" style="1" customWidth="1"/>
    <col min="6915" max="6916" width="9.140625" style="1"/>
    <col min="6917" max="6917" width="8.42578125" style="1" customWidth="1"/>
    <col min="6918" max="6918" width="9.5703125" style="1" customWidth="1"/>
    <col min="6919" max="6919" width="17" style="1" customWidth="1"/>
    <col min="6920" max="6920" width="12.42578125" style="1" customWidth="1"/>
    <col min="6921" max="7168" width="9.140625" style="1"/>
    <col min="7169" max="7169" width="21.140625" style="1" customWidth="1"/>
    <col min="7170" max="7170" width="14" style="1" customWidth="1"/>
    <col min="7171" max="7172" width="9.140625" style="1"/>
    <col min="7173" max="7173" width="8.42578125" style="1" customWidth="1"/>
    <col min="7174" max="7174" width="9.5703125" style="1" customWidth="1"/>
    <col min="7175" max="7175" width="17" style="1" customWidth="1"/>
    <col min="7176" max="7176" width="12.42578125" style="1" customWidth="1"/>
    <col min="7177" max="7424" width="9.140625" style="1"/>
    <col min="7425" max="7425" width="21.140625" style="1" customWidth="1"/>
    <col min="7426" max="7426" width="14" style="1" customWidth="1"/>
    <col min="7427" max="7428" width="9.140625" style="1"/>
    <col min="7429" max="7429" width="8.42578125" style="1" customWidth="1"/>
    <col min="7430" max="7430" width="9.5703125" style="1" customWidth="1"/>
    <col min="7431" max="7431" width="17" style="1" customWidth="1"/>
    <col min="7432" max="7432" width="12.42578125" style="1" customWidth="1"/>
    <col min="7433" max="7680" width="9.140625" style="1"/>
    <col min="7681" max="7681" width="21.140625" style="1" customWidth="1"/>
    <col min="7682" max="7682" width="14" style="1" customWidth="1"/>
    <col min="7683" max="7684" width="9.140625" style="1"/>
    <col min="7685" max="7685" width="8.42578125" style="1" customWidth="1"/>
    <col min="7686" max="7686" width="9.5703125" style="1" customWidth="1"/>
    <col min="7687" max="7687" width="17" style="1" customWidth="1"/>
    <col min="7688" max="7688" width="12.42578125" style="1" customWidth="1"/>
    <col min="7689" max="7936" width="9.140625" style="1"/>
    <col min="7937" max="7937" width="21.140625" style="1" customWidth="1"/>
    <col min="7938" max="7938" width="14" style="1" customWidth="1"/>
    <col min="7939" max="7940" width="9.140625" style="1"/>
    <col min="7941" max="7941" width="8.42578125" style="1" customWidth="1"/>
    <col min="7942" max="7942" width="9.5703125" style="1" customWidth="1"/>
    <col min="7943" max="7943" width="17" style="1" customWidth="1"/>
    <col min="7944" max="7944" width="12.42578125" style="1" customWidth="1"/>
    <col min="7945" max="8192" width="9.140625" style="1"/>
    <col min="8193" max="8193" width="21.140625" style="1" customWidth="1"/>
    <col min="8194" max="8194" width="14" style="1" customWidth="1"/>
    <col min="8195" max="8196" width="9.140625" style="1"/>
    <col min="8197" max="8197" width="8.42578125" style="1" customWidth="1"/>
    <col min="8198" max="8198" width="9.5703125" style="1" customWidth="1"/>
    <col min="8199" max="8199" width="17" style="1" customWidth="1"/>
    <col min="8200" max="8200" width="12.42578125" style="1" customWidth="1"/>
    <col min="8201" max="8448" width="9.140625" style="1"/>
    <col min="8449" max="8449" width="21.140625" style="1" customWidth="1"/>
    <col min="8450" max="8450" width="14" style="1" customWidth="1"/>
    <col min="8451" max="8452" width="9.140625" style="1"/>
    <col min="8453" max="8453" width="8.42578125" style="1" customWidth="1"/>
    <col min="8454" max="8454" width="9.5703125" style="1" customWidth="1"/>
    <col min="8455" max="8455" width="17" style="1" customWidth="1"/>
    <col min="8456" max="8456" width="12.42578125" style="1" customWidth="1"/>
    <col min="8457" max="8704" width="9.140625" style="1"/>
    <col min="8705" max="8705" width="21.140625" style="1" customWidth="1"/>
    <col min="8706" max="8706" width="14" style="1" customWidth="1"/>
    <col min="8707" max="8708" width="9.140625" style="1"/>
    <col min="8709" max="8709" width="8.42578125" style="1" customWidth="1"/>
    <col min="8710" max="8710" width="9.5703125" style="1" customWidth="1"/>
    <col min="8711" max="8711" width="17" style="1" customWidth="1"/>
    <col min="8712" max="8712" width="12.42578125" style="1" customWidth="1"/>
    <col min="8713" max="8960" width="9.140625" style="1"/>
    <col min="8961" max="8961" width="21.140625" style="1" customWidth="1"/>
    <col min="8962" max="8962" width="14" style="1" customWidth="1"/>
    <col min="8963" max="8964" width="9.140625" style="1"/>
    <col min="8965" max="8965" width="8.42578125" style="1" customWidth="1"/>
    <col min="8966" max="8966" width="9.5703125" style="1" customWidth="1"/>
    <col min="8967" max="8967" width="17" style="1" customWidth="1"/>
    <col min="8968" max="8968" width="12.42578125" style="1" customWidth="1"/>
    <col min="8969" max="9216" width="9.140625" style="1"/>
    <col min="9217" max="9217" width="21.140625" style="1" customWidth="1"/>
    <col min="9218" max="9218" width="14" style="1" customWidth="1"/>
    <col min="9219" max="9220" width="9.140625" style="1"/>
    <col min="9221" max="9221" width="8.42578125" style="1" customWidth="1"/>
    <col min="9222" max="9222" width="9.5703125" style="1" customWidth="1"/>
    <col min="9223" max="9223" width="17" style="1" customWidth="1"/>
    <col min="9224" max="9224" width="12.42578125" style="1" customWidth="1"/>
    <col min="9225" max="9472" width="9.140625" style="1"/>
    <col min="9473" max="9473" width="21.140625" style="1" customWidth="1"/>
    <col min="9474" max="9474" width="14" style="1" customWidth="1"/>
    <col min="9475" max="9476" width="9.140625" style="1"/>
    <col min="9477" max="9477" width="8.42578125" style="1" customWidth="1"/>
    <col min="9478" max="9478" width="9.5703125" style="1" customWidth="1"/>
    <col min="9479" max="9479" width="17" style="1" customWidth="1"/>
    <col min="9480" max="9480" width="12.42578125" style="1" customWidth="1"/>
    <col min="9481" max="9728" width="9.140625" style="1"/>
    <col min="9729" max="9729" width="21.140625" style="1" customWidth="1"/>
    <col min="9730" max="9730" width="14" style="1" customWidth="1"/>
    <col min="9731" max="9732" width="9.140625" style="1"/>
    <col min="9733" max="9733" width="8.42578125" style="1" customWidth="1"/>
    <col min="9734" max="9734" width="9.5703125" style="1" customWidth="1"/>
    <col min="9735" max="9735" width="17" style="1" customWidth="1"/>
    <col min="9736" max="9736" width="12.42578125" style="1" customWidth="1"/>
    <col min="9737" max="9984" width="9.140625" style="1"/>
    <col min="9985" max="9985" width="21.140625" style="1" customWidth="1"/>
    <col min="9986" max="9986" width="14" style="1" customWidth="1"/>
    <col min="9987" max="9988" width="9.140625" style="1"/>
    <col min="9989" max="9989" width="8.42578125" style="1" customWidth="1"/>
    <col min="9990" max="9990" width="9.5703125" style="1" customWidth="1"/>
    <col min="9991" max="9991" width="17" style="1" customWidth="1"/>
    <col min="9992" max="9992" width="12.42578125" style="1" customWidth="1"/>
    <col min="9993" max="10240" width="9.140625" style="1"/>
    <col min="10241" max="10241" width="21.140625" style="1" customWidth="1"/>
    <col min="10242" max="10242" width="14" style="1" customWidth="1"/>
    <col min="10243" max="10244" width="9.140625" style="1"/>
    <col min="10245" max="10245" width="8.42578125" style="1" customWidth="1"/>
    <col min="10246" max="10246" width="9.5703125" style="1" customWidth="1"/>
    <col min="10247" max="10247" width="17" style="1" customWidth="1"/>
    <col min="10248" max="10248" width="12.42578125" style="1" customWidth="1"/>
    <col min="10249" max="10496" width="9.140625" style="1"/>
    <col min="10497" max="10497" width="21.140625" style="1" customWidth="1"/>
    <col min="10498" max="10498" width="14" style="1" customWidth="1"/>
    <col min="10499" max="10500" width="9.140625" style="1"/>
    <col min="10501" max="10501" width="8.42578125" style="1" customWidth="1"/>
    <col min="10502" max="10502" width="9.5703125" style="1" customWidth="1"/>
    <col min="10503" max="10503" width="17" style="1" customWidth="1"/>
    <col min="10504" max="10504" width="12.42578125" style="1" customWidth="1"/>
    <col min="10505" max="10752" width="9.140625" style="1"/>
    <col min="10753" max="10753" width="21.140625" style="1" customWidth="1"/>
    <col min="10754" max="10754" width="14" style="1" customWidth="1"/>
    <col min="10755" max="10756" width="9.140625" style="1"/>
    <col min="10757" max="10757" width="8.42578125" style="1" customWidth="1"/>
    <col min="10758" max="10758" width="9.5703125" style="1" customWidth="1"/>
    <col min="10759" max="10759" width="17" style="1" customWidth="1"/>
    <col min="10760" max="10760" width="12.42578125" style="1" customWidth="1"/>
    <col min="10761" max="11008" width="9.140625" style="1"/>
    <col min="11009" max="11009" width="21.140625" style="1" customWidth="1"/>
    <col min="11010" max="11010" width="14" style="1" customWidth="1"/>
    <col min="11011" max="11012" width="9.140625" style="1"/>
    <col min="11013" max="11013" width="8.42578125" style="1" customWidth="1"/>
    <col min="11014" max="11014" width="9.5703125" style="1" customWidth="1"/>
    <col min="11015" max="11015" width="17" style="1" customWidth="1"/>
    <col min="11016" max="11016" width="12.42578125" style="1" customWidth="1"/>
    <col min="11017" max="11264" width="9.140625" style="1"/>
    <col min="11265" max="11265" width="21.140625" style="1" customWidth="1"/>
    <col min="11266" max="11266" width="14" style="1" customWidth="1"/>
    <col min="11267" max="11268" width="9.140625" style="1"/>
    <col min="11269" max="11269" width="8.42578125" style="1" customWidth="1"/>
    <col min="11270" max="11270" width="9.5703125" style="1" customWidth="1"/>
    <col min="11271" max="11271" width="17" style="1" customWidth="1"/>
    <col min="11272" max="11272" width="12.42578125" style="1" customWidth="1"/>
    <col min="11273" max="11520" width="9.140625" style="1"/>
    <col min="11521" max="11521" width="21.140625" style="1" customWidth="1"/>
    <col min="11522" max="11522" width="14" style="1" customWidth="1"/>
    <col min="11523" max="11524" width="9.140625" style="1"/>
    <col min="11525" max="11525" width="8.42578125" style="1" customWidth="1"/>
    <col min="11526" max="11526" width="9.5703125" style="1" customWidth="1"/>
    <col min="11527" max="11527" width="17" style="1" customWidth="1"/>
    <col min="11528" max="11528" width="12.42578125" style="1" customWidth="1"/>
    <col min="11529" max="11776" width="9.140625" style="1"/>
    <col min="11777" max="11777" width="21.140625" style="1" customWidth="1"/>
    <col min="11778" max="11778" width="14" style="1" customWidth="1"/>
    <col min="11779" max="11780" width="9.140625" style="1"/>
    <col min="11781" max="11781" width="8.42578125" style="1" customWidth="1"/>
    <col min="11782" max="11782" width="9.5703125" style="1" customWidth="1"/>
    <col min="11783" max="11783" width="17" style="1" customWidth="1"/>
    <col min="11784" max="11784" width="12.42578125" style="1" customWidth="1"/>
    <col min="11785" max="12032" width="9.140625" style="1"/>
    <col min="12033" max="12033" width="21.140625" style="1" customWidth="1"/>
    <col min="12034" max="12034" width="14" style="1" customWidth="1"/>
    <col min="12035" max="12036" width="9.140625" style="1"/>
    <col min="12037" max="12037" width="8.42578125" style="1" customWidth="1"/>
    <col min="12038" max="12038" width="9.5703125" style="1" customWidth="1"/>
    <col min="12039" max="12039" width="17" style="1" customWidth="1"/>
    <col min="12040" max="12040" width="12.42578125" style="1" customWidth="1"/>
    <col min="12041" max="12288" width="9.140625" style="1"/>
    <col min="12289" max="12289" width="21.140625" style="1" customWidth="1"/>
    <col min="12290" max="12290" width="14" style="1" customWidth="1"/>
    <col min="12291" max="12292" width="9.140625" style="1"/>
    <col min="12293" max="12293" width="8.42578125" style="1" customWidth="1"/>
    <col min="12294" max="12294" width="9.5703125" style="1" customWidth="1"/>
    <col min="12295" max="12295" width="17" style="1" customWidth="1"/>
    <col min="12296" max="12296" width="12.42578125" style="1" customWidth="1"/>
    <col min="12297" max="12544" width="9.140625" style="1"/>
    <col min="12545" max="12545" width="21.140625" style="1" customWidth="1"/>
    <col min="12546" max="12546" width="14" style="1" customWidth="1"/>
    <col min="12547" max="12548" width="9.140625" style="1"/>
    <col min="12549" max="12549" width="8.42578125" style="1" customWidth="1"/>
    <col min="12550" max="12550" width="9.5703125" style="1" customWidth="1"/>
    <col min="12551" max="12551" width="17" style="1" customWidth="1"/>
    <col min="12552" max="12552" width="12.42578125" style="1" customWidth="1"/>
    <col min="12553" max="12800" width="9.140625" style="1"/>
    <col min="12801" max="12801" width="21.140625" style="1" customWidth="1"/>
    <col min="12802" max="12802" width="14" style="1" customWidth="1"/>
    <col min="12803" max="12804" width="9.140625" style="1"/>
    <col min="12805" max="12805" width="8.42578125" style="1" customWidth="1"/>
    <col min="12806" max="12806" width="9.5703125" style="1" customWidth="1"/>
    <col min="12807" max="12807" width="17" style="1" customWidth="1"/>
    <col min="12808" max="12808" width="12.42578125" style="1" customWidth="1"/>
    <col min="12809" max="13056" width="9.140625" style="1"/>
    <col min="13057" max="13057" width="21.140625" style="1" customWidth="1"/>
    <col min="13058" max="13058" width="14" style="1" customWidth="1"/>
    <col min="13059" max="13060" width="9.140625" style="1"/>
    <col min="13061" max="13061" width="8.42578125" style="1" customWidth="1"/>
    <col min="13062" max="13062" width="9.5703125" style="1" customWidth="1"/>
    <col min="13063" max="13063" width="17" style="1" customWidth="1"/>
    <col min="13064" max="13064" width="12.42578125" style="1" customWidth="1"/>
    <col min="13065" max="13312" width="9.140625" style="1"/>
    <col min="13313" max="13313" width="21.140625" style="1" customWidth="1"/>
    <col min="13314" max="13314" width="14" style="1" customWidth="1"/>
    <col min="13315" max="13316" width="9.140625" style="1"/>
    <col min="13317" max="13317" width="8.42578125" style="1" customWidth="1"/>
    <col min="13318" max="13318" width="9.5703125" style="1" customWidth="1"/>
    <col min="13319" max="13319" width="17" style="1" customWidth="1"/>
    <col min="13320" max="13320" width="12.42578125" style="1" customWidth="1"/>
    <col min="13321" max="13568" width="9.140625" style="1"/>
    <col min="13569" max="13569" width="21.140625" style="1" customWidth="1"/>
    <col min="13570" max="13570" width="14" style="1" customWidth="1"/>
    <col min="13571" max="13572" width="9.140625" style="1"/>
    <col min="13573" max="13573" width="8.42578125" style="1" customWidth="1"/>
    <col min="13574" max="13574" width="9.5703125" style="1" customWidth="1"/>
    <col min="13575" max="13575" width="17" style="1" customWidth="1"/>
    <col min="13576" max="13576" width="12.42578125" style="1" customWidth="1"/>
    <col min="13577" max="13824" width="9.140625" style="1"/>
    <col min="13825" max="13825" width="21.140625" style="1" customWidth="1"/>
    <col min="13826" max="13826" width="14" style="1" customWidth="1"/>
    <col min="13827" max="13828" width="9.140625" style="1"/>
    <col min="13829" max="13829" width="8.42578125" style="1" customWidth="1"/>
    <col min="13830" max="13830" width="9.5703125" style="1" customWidth="1"/>
    <col min="13831" max="13831" width="17" style="1" customWidth="1"/>
    <col min="13832" max="13832" width="12.42578125" style="1" customWidth="1"/>
    <col min="13833" max="14080" width="9.140625" style="1"/>
    <col min="14081" max="14081" width="21.140625" style="1" customWidth="1"/>
    <col min="14082" max="14082" width="14" style="1" customWidth="1"/>
    <col min="14083" max="14084" width="9.140625" style="1"/>
    <col min="14085" max="14085" width="8.42578125" style="1" customWidth="1"/>
    <col min="14086" max="14086" width="9.5703125" style="1" customWidth="1"/>
    <col min="14087" max="14087" width="17" style="1" customWidth="1"/>
    <col min="14088" max="14088" width="12.42578125" style="1" customWidth="1"/>
    <col min="14089" max="14336" width="9.140625" style="1"/>
    <col min="14337" max="14337" width="21.140625" style="1" customWidth="1"/>
    <col min="14338" max="14338" width="14" style="1" customWidth="1"/>
    <col min="14339" max="14340" width="9.140625" style="1"/>
    <col min="14341" max="14341" width="8.42578125" style="1" customWidth="1"/>
    <col min="14342" max="14342" width="9.5703125" style="1" customWidth="1"/>
    <col min="14343" max="14343" width="17" style="1" customWidth="1"/>
    <col min="14344" max="14344" width="12.42578125" style="1" customWidth="1"/>
    <col min="14345" max="14592" width="9.140625" style="1"/>
    <col min="14593" max="14593" width="21.140625" style="1" customWidth="1"/>
    <col min="14594" max="14594" width="14" style="1" customWidth="1"/>
    <col min="14595" max="14596" width="9.140625" style="1"/>
    <col min="14597" max="14597" width="8.42578125" style="1" customWidth="1"/>
    <col min="14598" max="14598" width="9.5703125" style="1" customWidth="1"/>
    <col min="14599" max="14599" width="17" style="1" customWidth="1"/>
    <col min="14600" max="14600" width="12.42578125" style="1" customWidth="1"/>
    <col min="14601" max="14848" width="9.140625" style="1"/>
    <col min="14849" max="14849" width="21.140625" style="1" customWidth="1"/>
    <col min="14850" max="14850" width="14" style="1" customWidth="1"/>
    <col min="14851" max="14852" width="9.140625" style="1"/>
    <col min="14853" max="14853" width="8.42578125" style="1" customWidth="1"/>
    <col min="14854" max="14854" width="9.5703125" style="1" customWidth="1"/>
    <col min="14855" max="14855" width="17" style="1" customWidth="1"/>
    <col min="14856" max="14856" width="12.42578125" style="1" customWidth="1"/>
    <col min="14857" max="15104" width="9.140625" style="1"/>
    <col min="15105" max="15105" width="21.140625" style="1" customWidth="1"/>
    <col min="15106" max="15106" width="14" style="1" customWidth="1"/>
    <col min="15107" max="15108" width="9.140625" style="1"/>
    <col min="15109" max="15109" width="8.42578125" style="1" customWidth="1"/>
    <col min="15110" max="15110" width="9.5703125" style="1" customWidth="1"/>
    <col min="15111" max="15111" width="17" style="1" customWidth="1"/>
    <col min="15112" max="15112" width="12.42578125" style="1" customWidth="1"/>
    <col min="15113" max="15360" width="9.140625" style="1"/>
    <col min="15361" max="15361" width="21.140625" style="1" customWidth="1"/>
    <col min="15362" max="15362" width="14" style="1" customWidth="1"/>
    <col min="15363" max="15364" width="9.140625" style="1"/>
    <col min="15365" max="15365" width="8.42578125" style="1" customWidth="1"/>
    <col min="15366" max="15366" width="9.5703125" style="1" customWidth="1"/>
    <col min="15367" max="15367" width="17" style="1" customWidth="1"/>
    <col min="15368" max="15368" width="12.42578125" style="1" customWidth="1"/>
    <col min="15369" max="15616" width="9.140625" style="1"/>
    <col min="15617" max="15617" width="21.140625" style="1" customWidth="1"/>
    <col min="15618" max="15618" width="14" style="1" customWidth="1"/>
    <col min="15619" max="15620" width="9.140625" style="1"/>
    <col min="15621" max="15621" width="8.42578125" style="1" customWidth="1"/>
    <col min="15622" max="15622" width="9.5703125" style="1" customWidth="1"/>
    <col min="15623" max="15623" width="17" style="1" customWidth="1"/>
    <col min="15624" max="15624" width="12.42578125" style="1" customWidth="1"/>
    <col min="15625" max="15872" width="9.140625" style="1"/>
    <col min="15873" max="15873" width="21.140625" style="1" customWidth="1"/>
    <col min="15874" max="15874" width="14" style="1" customWidth="1"/>
    <col min="15875" max="15876" width="9.140625" style="1"/>
    <col min="15877" max="15877" width="8.42578125" style="1" customWidth="1"/>
    <col min="15878" max="15878" width="9.5703125" style="1" customWidth="1"/>
    <col min="15879" max="15879" width="17" style="1" customWidth="1"/>
    <col min="15880" max="15880" width="12.42578125" style="1" customWidth="1"/>
    <col min="15881" max="16128" width="9.140625" style="1"/>
    <col min="16129" max="16129" width="21.140625" style="1" customWidth="1"/>
    <col min="16130" max="16130" width="14" style="1" customWidth="1"/>
    <col min="16131" max="16132" width="9.140625" style="1"/>
    <col min="16133" max="16133" width="8.42578125" style="1" customWidth="1"/>
    <col min="16134" max="16134" width="9.5703125" style="1" customWidth="1"/>
    <col min="16135" max="16135" width="17" style="1" customWidth="1"/>
    <col min="16136" max="16136" width="12.42578125" style="1" customWidth="1"/>
    <col min="16137" max="16384" width="9.140625" style="1"/>
  </cols>
  <sheetData>
    <row r="1" spans="1:9" ht="18" customHeight="1">
      <c r="A1" s="107" t="s">
        <v>143</v>
      </c>
      <c r="B1" s="107"/>
      <c r="C1" s="107"/>
      <c r="D1" s="107"/>
      <c r="E1" s="107"/>
      <c r="F1" s="107"/>
      <c r="G1" s="107"/>
      <c r="H1" s="107"/>
    </row>
    <row r="2" spans="1:9" ht="13.5" thickBot="1">
      <c r="A2" s="59"/>
      <c r="B2" s="20"/>
      <c r="C2" s="20"/>
      <c r="D2" s="20"/>
      <c r="E2" s="20"/>
      <c r="F2" s="20"/>
      <c r="G2" s="20"/>
      <c r="H2" s="60" t="s">
        <v>144</v>
      </c>
    </row>
    <row r="3" spans="1:9" ht="26.25" thickBot="1">
      <c r="A3" s="61" t="s">
        <v>145</v>
      </c>
      <c r="B3" s="101" t="s">
        <v>146</v>
      </c>
      <c r="C3" s="102"/>
      <c r="D3" s="102"/>
      <c r="E3" s="102"/>
      <c r="F3" s="102"/>
      <c r="G3" s="102"/>
      <c r="H3" s="103"/>
    </row>
    <row r="4" spans="1:9" ht="65.25" customHeight="1" thickBot="1">
      <c r="A4" s="62" t="s">
        <v>147</v>
      </c>
      <c r="B4" s="63" t="s">
        <v>138</v>
      </c>
      <c r="C4" s="64" t="s">
        <v>137</v>
      </c>
      <c r="D4" s="64" t="s">
        <v>136</v>
      </c>
      <c r="E4" s="64" t="s">
        <v>135</v>
      </c>
      <c r="F4" s="64" t="s">
        <v>148</v>
      </c>
      <c r="G4" s="64" t="s">
        <v>149</v>
      </c>
      <c r="H4" s="65" t="s">
        <v>132</v>
      </c>
    </row>
    <row r="5" spans="1:9">
      <c r="A5" s="66">
        <v>63612</v>
      </c>
      <c r="B5" s="67"/>
      <c r="C5" s="68"/>
      <c r="D5" s="69"/>
      <c r="E5" s="70">
        <v>150000</v>
      </c>
      <c r="F5" s="71"/>
      <c r="G5" s="72"/>
      <c r="H5" s="73"/>
    </row>
    <row r="6" spans="1:9">
      <c r="A6" s="74">
        <v>64132</v>
      </c>
      <c r="B6" s="75"/>
      <c r="C6" s="76">
        <v>2000</v>
      </c>
      <c r="D6" s="76"/>
      <c r="E6" s="76"/>
      <c r="F6" s="76"/>
      <c r="G6" s="77"/>
      <c r="H6" s="78"/>
    </row>
    <row r="7" spans="1:9">
      <c r="A7" s="74">
        <v>65269</v>
      </c>
      <c r="B7" s="75"/>
      <c r="C7" s="76">
        <v>28000</v>
      </c>
      <c r="D7" s="76"/>
      <c r="E7" s="76"/>
      <c r="F7" s="76"/>
      <c r="G7" s="77"/>
      <c r="H7" s="78"/>
    </row>
    <row r="8" spans="1:9">
      <c r="A8" s="74">
        <v>66141</v>
      </c>
      <c r="B8" s="75"/>
      <c r="C8" s="76">
        <v>730000</v>
      </c>
      <c r="D8" s="76"/>
      <c r="E8" s="76"/>
      <c r="F8" s="76"/>
      <c r="G8" s="77"/>
      <c r="H8" s="78"/>
    </row>
    <row r="9" spans="1:9">
      <c r="A9" s="74">
        <v>66151</v>
      </c>
      <c r="B9" s="75"/>
      <c r="C9" s="76">
        <v>160000</v>
      </c>
      <c r="D9" s="76"/>
      <c r="E9" s="76"/>
      <c r="F9" s="76"/>
      <c r="G9" s="77"/>
      <c r="H9" s="78"/>
    </row>
    <row r="10" spans="1:9">
      <c r="A10" s="74">
        <v>66312</v>
      </c>
      <c r="B10" s="75"/>
      <c r="C10" s="76"/>
      <c r="D10" s="76"/>
      <c r="E10" s="76"/>
      <c r="F10" s="76"/>
      <c r="G10" s="77"/>
      <c r="H10" s="78"/>
    </row>
    <row r="11" spans="1:9">
      <c r="A11" s="74">
        <v>66321</v>
      </c>
      <c r="B11" s="75"/>
      <c r="C11" s="76"/>
      <c r="D11" s="76"/>
      <c r="E11" s="76"/>
      <c r="F11" s="76">
        <v>50000</v>
      </c>
      <c r="G11" s="77"/>
      <c r="H11" s="78"/>
    </row>
    <row r="12" spans="1:9">
      <c r="A12" s="74">
        <v>67111</v>
      </c>
      <c r="B12" s="75">
        <v>13700000</v>
      </c>
      <c r="C12" s="76"/>
      <c r="D12" s="76"/>
      <c r="E12" s="76"/>
      <c r="F12" s="76"/>
      <c r="G12" s="77"/>
      <c r="H12" s="78"/>
    </row>
    <row r="13" spans="1:9">
      <c r="A13" s="74">
        <v>68311</v>
      </c>
      <c r="B13" s="75"/>
      <c r="C13" s="76">
        <v>19000</v>
      </c>
      <c r="D13" s="76"/>
      <c r="E13" s="76"/>
      <c r="F13" s="76"/>
      <c r="G13" s="77"/>
      <c r="H13" s="78"/>
    </row>
    <row r="14" spans="1:9" ht="13.5" thickBot="1">
      <c r="A14" s="79">
        <v>72111</v>
      </c>
      <c r="B14" s="80"/>
      <c r="C14" s="81"/>
      <c r="D14" s="81"/>
      <c r="E14" s="81"/>
      <c r="F14" s="81"/>
      <c r="G14" s="82">
        <v>1000</v>
      </c>
      <c r="H14" s="83"/>
    </row>
    <row r="15" spans="1:9" ht="13.5" thickBot="1">
      <c r="A15" s="84" t="s">
        <v>150</v>
      </c>
      <c r="B15" s="85">
        <f>B7+SUM(B5:B14)</f>
        <v>13700000</v>
      </c>
      <c r="C15" s="86">
        <f>SUM(C5:C14)</f>
        <v>939000</v>
      </c>
      <c r="D15" s="87">
        <f>D5</f>
        <v>0</v>
      </c>
      <c r="E15" s="86">
        <f>SUM(E5:E14)</f>
        <v>150000</v>
      </c>
      <c r="F15" s="87">
        <f>+F6+SUM(F5:F14)</f>
        <v>50000</v>
      </c>
      <c r="G15" s="86">
        <f>SUM(G14)</f>
        <v>1000</v>
      </c>
      <c r="H15" s="88">
        <v>0</v>
      </c>
    </row>
    <row r="16" spans="1:9" ht="24" customHeight="1" thickBot="1">
      <c r="A16" s="89" t="s">
        <v>151</v>
      </c>
      <c r="B16" s="104">
        <f>B15+C15+D15+E15+F15+G15+H15</f>
        <v>14840000</v>
      </c>
      <c r="C16" s="105"/>
      <c r="D16" s="105"/>
      <c r="E16" s="105"/>
      <c r="F16" s="105"/>
      <c r="G16" s="105"/>
      <c r="H16" s="106"/>
      <c r="I16" s="100"/>
    </row>
    <row r="17" spans="1:9" ht="13.5" thickBot="1">
      <c r="A17" s="90"/>
      <c r="B17" s="90"/>
      <c r="C17" s="90"/>
      <c r="D17" s="91"/>
      <c r="E17" s="92"/>
      <c r="F17" s="12"/>
      <c r="G17" s="12"/>
      <c r="H17" s="60"/>
    </row>
    <row r="18" spans="1:9" ht="26.25" thickBot="1">
      <c r="A18" s="93" t="s">
        <v>145</v>
      </c>
      <c r="B18" s="101" t="s">
        <v>152</v>
      </c>
      <c r="C18" s="102"/>
      <c r="D18" s="102"/>
      <c r="E18" s="102"/>
      <c r="F18" s="102"/>
      <c r="G18" s="102"/>
      <c r="H18" s="103"/>
    </row>
    <row r="19" spans="1:9" ht="64.5" customHeight="1" thickBot="1">
      <c r="A19" s="94" t="s">
        <v>147</v>
      </c>
      <c r="B19" s="63" t="s">
        <v>138</v>
      </c>
      <c r="C19" s="64" t="s">
        <v>137</v>
      </c>
      <c r="D19" s="64" t="s">
        <v>136</v>
      </c>
      <c r="E19" s="64" t="s">
        <v>135</v>
      </c>
      <c r="F19" s="64" t="s">
        <v>148</v>
      </c>
      <c r="G19" s="64" t="s">
        <v>149</v>
      </c>
      <c r="H19" s="65" t="s">
        <v>132</v>
      </c>
    </row>
    <row r="20" spans="1:9">
      <c r="A20" s="95">
        <v>63</v>
      </c>
      <c r="B20" s="67"/>
      <c r="C20" s="68"/>
      <c r="D20" s="69"/>
      <c r="E20" s="70">
        <v>200000</v>
      </c>
      <c r="F20" s="71"/>
      <c r="G20" s="72"/>
      <c r="H20" s="73"/>
    </row>
    <row r="21" spans="1:9">
      <c r="A21" s="96">
        <v>64</v>
      </c>
      <c r="B21" s="75"/>
      <c r="C21" s="76">
        <v>2000</v>
      </c>
      <c r="D21" s="76"/>
      <c r="E21" s="76"/>
      <c r="F21" s="76"/>
      <c r="G21" s="77"/>
      <c r="H21" s="78"/>
    </row>
    <row r="22" spans="1:9">
      <c r="A22" s="74">
        <v>65</v>
      </c>
      <c r="B22" s="75"/>
      <c r="C22" s="76">
        <v>20000</v>
      </c>
      <c r="D22" s="76"/>
      <c r="E22" s="76"/>
      <c r="F22" s="76"/>
      <c r="G22" s="77"/>
      <c r="H22" s="78"/>
    </row>
    <row r="23" spans="1:9">
      <c r="A23" s="74">
        <v>66</v>
      </c>
      <c r="B23" s="75"/>
      <c r="C23" s="76">
        <v>950000</v>
      </c>
      <c r="D23" s="76"/>
      <c r="E23" s="76"/>
      <c r="F23" s="76">
        <v>130000</v>
      </c>
      <c r="G23" s="77"/>
      <c r="H23" s="78"/>
    </row>
    <row r="24" spans="1:9">
      <c r="A24" s="74">
        <v>67</v>
      </c>
      <c r="B24" s="75">
        <v>13700000</v>
      </c>
      <c r="C24" s="76"/>
      <c r="D24" s="76"/>
      <c r="E24" s="76"/>
      <c r="F24" s="76"/>
      <c r="G24" s="77"/>
      <c r="H24" s="78"/>
    </row>
    <row r="25" spans="1:9">
      <c r="A25" s="74">
        <v>68</v>
      </c>
      <c r="B25" s="75" t="s">
        <v>38</v>
      </c>
      <c r="C25" s="76">
        <v>10000</v>
      </c>
      <c r="D25" s="76"/>
      <c r="E25" s="76"/>
      <c r="F25" s="76"/>
      <c r="G25" s="77"/>
      <c r="H25" s="78"/>
    </row>
    <row r="26" spans="1:9" ht="13.5" thickBot="1">
      <c r="A26" s="74">
        <v>72</v>
      </c>
      <c r="B26" s="75"/>
      <c r="C26" s="76"/>
      <c r="D26" s="76"/>
      <c r="E26" s="76"/>
      <c r="F26" s="76"/>
      <c r="G26" s="77">
        <v>1000</v>
      </c>
      <c r="H26" s="78"/>
      <c r="I26" s="1" t="s">
        <v>38</v>
      </c>
    </row>
    <row r="27" spans="1:9" ht="13.5" thickBot="1">
      <c r="A27" s="84" t="s">
        <v>150</v>
      </c>
      <c r="B27" s="86">
        <f>+B21+SUM(B20:B26)</f>
        <v>13700000</v>
      </c>
      <c r="C27" s="86">
        <f>SUM(C20:C26)</f>
        <v>982000</v>
      </c>
      <c r="D27" s="86">
        <f>+D21+SUM(D20:D26)</f>
        <v>0</v>
      </c>
      <c r="E27" s="86">
        <f>+E21+SUM(E20:E26)</f>
        <v>200000</v>
      </c>
      <c r="F27" s="86">
        <f>+F21+SUM(F20:F26)</f>
        <v>130000</v>
      </c>
      <c r="G27" s="86">
        <f>+G21+SUM(G20:G26)</f>
        <v>1000</v>
      </c>
      <c r="H27" s="86">
        <f>+H21+SUM(H20:H26)</f>
        <v>0</v>
      </c>
    </row>
    <row r="28" spans="1:9" ht="26.25" thickBot="1">
      <c r="A28" s="89" t="s">
        <v>153</v>
      </c>
      <c r="B28" s="104">
        <f>SUM(B27:H27)</f>
        <v>15013000</v>
      </c>
      <c r="C28" s="105"/>
      <c r="D28" s="105"/>
      <c r="E28" s="105"/>
      <c r="F28" s="105"/>
      <c r="G28" s="105"/>
      <c r="H28" s="106"/>
    </row>
    <row r="29" spans="1:9" ht="13.5" thickBot="1">
      <c r="A29" s="97"/>
      <c r="B29" s="97"/>
      <c r="C29" s="97"/>
      <c r="D29" s="98"/>
      <c r="E29" s="99"/>
      <c r="F29" s="12"/>
      <c r="G29" s="12"/>
      <c r="H29" s="12"/>
    </row>
    <row r="30" spans="1:9" ht="16.5" customHeight="1" thickBot="1">
      <c r="A30" s="93" t="s">
        <v>145</v>
      </c>
      <c r="B30" s="101" t="s">
        <v>154</v>
      </c>
      <c r="C30" s="102"/>
      <c r="D30" s="102"/>
      <c r="E30" s="102"/>
      <c r="F30" s="102"/>
      <c r="G30" s="102"/>
      <c r="H30" s="103"/>
    </row>
    <row r="31" spans="1:9" ht="54.75" customHeight="1" thickBot="1">
      <c r="A31" s="94" t="s">
        <v>147</v>
      </c>
      <c r="B31" s="63" t="s">
        <v>138</v>
      </c>
      <c r="C31" s="64" t="s">
        <v>137</v>
      </c>
      <c r="D31" s="64" t="s">
        <v>136</v>
      </c>
      <c r="E31" s="64" t="s">
        <v>135</v>
      </c>
      <c r="F31" s="64" t="s">
        <v>148</v>
      </c>
      <c r="G31" s="64" t="s">
        <v>149</v>
      </c>
      <c r="H31" s="65" t="s">
        <v>132</v>
      </c>
    </row>
    <row r="32" spans="1:9">
      <c r="A32" s="95">
        <v>63</v>
      </c>
      <c r="B32" s="67"/>
      <c r="C32" s="68"/>
      <c r="D32" s="69"/>
      <c r="E32" s="70">
        <v>200000</v>
      </c>
      <c r="F32" s="71"/>
      <c r="G32" s="72"/>
      <c r="H32" s="73"/>
    </row>
    <row r="33" spans="1:8">
      <c r="A33" s="96">
        <v>64</v>
      </c>
      <c r="B33" s="75"/>
      <c r="C33" s="76">
        <v>2000</v>
      </c>
      <c r="D33" s="76"/>
      <c r="E33" s="76"/>
      <c r="F33" s="76"/>
      <c r="G33" s="77"/>
      <c r="H33" s="78"/>
    </row>
    <row r="34" spans="1:8">
      <c r="A34" s="74">
        <v>65</v>
      </c>
      <c r="B34" s="75"/>
      <c r="C34" s="76">
        <v>20000</v>
      </c>
      <c r="D34" s="76"/>
      <c r="E34" s="76"/>
      <c r="F34" s="76"/>
      <c r="G34" s="77"/>
      <c r="H34" s="78"/>
    </row>
    <row r="35" spans="1:8">
      <c r="A35" s="74">
        <v>66</v>
      </c>
      <c r="B35" s="75"/>
      <c r="C35" s="76">
        <v>960000</v>
      </c>
      <c r="D35" s="76"/>
      <c r="E35" s="76"/>
      <c r="F35" s="76">
        <v>130000</v>
      </c>
      <c r="G35" s="77"/>
      <c r="H35" s="78"/>
    </row>
    <row r="36" spans="1:8">
      <c r="A36" s="74">
        <v>67</v>
      </c>
      <c r="B36" s="75">
        <v>13800000</v>
      </c>
      <c r="C36" s="76"/>
      <c r="D36" s="76"/>
      <c r="E36" s="76"/>
      <c r="F36" s="76"/>
      <c r="G36" s="77"/>
      <c r="H36" s="78"/>
    </row>
    <row r="37" spans="1:8">
      <c r="A37" s="74">
        <v>68</v>
      </c>
      <c r="B37" s="75"/>
      <c r="C37" s="76">
        <v>10000</v>
      </c>
      <c r="D37" s="76"/>
      <c r="E37" s="76"/>
      <c r="F37" s="76"/>
      <c r="G37" s="77"/>
      <c r="H37" s="78"/>
    </row>
    <row r="38" spans="1:8" ht="13.5" thickBot="1">
      <c r="A38" s="74">
        <v>72</v>
      </c>
      <c r="B38" s="75"/>
      <c r="C38" s="76"/>
      <c r="D38" s="76"/>
      <c r="E38" s="76"/>
      <c r="F38" s="76"/>
      <c r="G38" s="77">
        <v>1000</v>
      </c>
      <c r="H38" s="78"/>
    </row>
    <row r="39" spans="1:8" ht="13.5" thickBot="1">
      <c r="A39" s="84" t="s">
        <v>150</v>
      </c>
      <c r="B39" s="85">
        <f>B34+SUM(B32:B38)</f>
        <v>13800000</v>
      </c>
      <c r="C39" s="85">
        <f>SUM(C32:C38)</f>
        <v>992000</v>
      </c>
      <c r="D39" s="85">
        <f>D34+SUM(D32:D38)</f>
        <v>0</v>
      </c>
      <c r="E39" s="85">
        <f>E34+SUM(E32:E38)</f>
        <v>200000</v>
      </c>
      <c r="F39" s="85">
        <f>F34+SUM(F32:F38)</f>
        <v>130000</v>
      </c>
      <c r="G39" s="85">
        <f>G34+SUM(G32:G38)</f>
        <v>1000</v>
      </c>
      <c r="H39" s="86">
        <f>H34+SUM(H32:H38)</f>
        <v>0</v>
      </c>
    </row>
    <row r="40" spans="1:8" ht="26.25" thickBot="1">
      <c r="A40" s="89" t="s">
        <v>155</v>
      </c>
      <c r="B40" s="104">
        <f>B39+C39+D39+E39+F39+G39+H39</f>
        <v>15123000</v>
      </c>
      <c r="C40" s="105"/>
      <c r="D40" s="105"/>
      <c r="E40" s="105"/>
      <c r="F40" s="105"/>
      <c r="G40" s="105"/>
      <c r="H40" s="106"/>
    </row>
    <row r="45" spans="1:8" ht="65.25" customHeight="1"/>
    <row r="57" ht="24.75" customHeight="1"/>
    <row r="60" ht="62.25" customHeight="1"/>
    <row r="69" ht="25.5" customHeight="1"/>
    <row r="72" ht="66" customHeight="1"/>
    <row r="81" ht="24" customHeight="1"/>
  </sheetData>
  <sheetProtection password="9F49" sheet="1" objects="1" scenarios="1" selectLockedCells="1" selectUnlockedCells="1"/>
  <mergeCells count="7">
    <mergeCell ref="B30:H30"/>
    <mergeCell ref="B40:H40"/>
    <mergeCell ref="A1:H1"/>
    <mergeCell ref="B3:H3"/>
    <mergeCell ref="B16:H16"/>
    <mergeCell ref="B18:H18"/>
    <mergeCell ref="B28:H28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PLAN RASH.I IZDATAKA 2020</vt:lpstr>
      <vt:lpstr>PLAN PRIHODA 2020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Veljko Anic</cp:lastModifiedBy>
  <dcterms:created xsi:type="dcterms:W3CDTF">2019-11-27T13:45:36Z</dcterms:created>
  <dcterms:modified xsi:type="dcterms:W3CDTF">2019-12-19T10:49:03Z</dcterms:modified>
</cp:coreProperties>
</file>