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3395" windowHeight="7245" activeTab="1"/>
  </bookViews>
  <sheets>
    <sheet name="REBALANS RASHODA 2019. X-19" sheetId="4" r:id="rId1"/>
    <sheet name="PLAN PRIHODA 2019" sheetId="5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H83" i="5"/>
  <c r="G83"/>
  <c r="F83"/>
  <c r="E83"/>
  <c r="D83"/>
  <c r="C83"/>
  <c r="B84" s="1"/>
  <c r="B83"/>
  <c r="H71"/>
  <c r="G71"/>
  <c r="F71"/>
  <c r="E71"/>
  <c r="D71"/>
  <c r="C71"/>
  <c r="B72" s="1"/>
  <c r="B71"/>
  <c r="G59"/>
  <c r="F59"/>
  <c r="E59"/>
  <c r="D59"/>
  <c r="C59"/>
  <c r="B59"/>
  <c r="B60" s="1"/>
  <c r="H39"/>
  <c r="G39"/>
  <c r="F39"/>
  <c r="E39"/>
  <c r="D39"/>
  <c r="C39"/>
  <c r="B39"/>
  <c r="B40" s="1"/>
  <c r="H27"/>
  <c r="G27"/>
  <c r="F27"/>
  <c r="E27"/>
  <c r="D27"/>
  <c r="C27"/>
  <c r="B27"/>
  <c r="B28" s="1"/>
  <c r="G15"/>
  <c r="F15"/>
  <c r="E15"/>
  <c r="D15"/>
  <c r="C15"/>
  <c r="B15"/>
  <c r="B16" s="1"/>
  <c r="D252" i="4"/>
  <c r="C252"/>
  <c r="D251"/>
  <c r="C251"/>
  <c r="N250"/>
  <c r="M250"/>
  <c r="L250"/>
  <c r="K250"/>
  <c r="J250"/>
  <c r="I250"/>
  <c r="H250"/>
  <c r="G250"/>
  <c r="F250"/>
  <c r="E250"/>
  <c r="D250"/>
  <c r="C250"/>
  <c r="D248"/>
  <c r="C248"/>
  <c r="N247"/>
  <c r="M247"/>
  <c r="L247"/>
  <c r="K247"/>
  <c r="J247"/>
  <c r="I247"/>
  <c r="H247"/>
  <c r="G247"/>
  <c r="F247"/>
  <c r="E247"/>
  <c r="D247"/>
  <c r="C247"/>
  <c r="D245"/>
  <c r="C245"/>
  <c r="D244"/>
  <c r="C244"/>
  <c r="D243"/>
  <c r="C243"/>
  <c r="D242"/>
  <c r="C242"/>
  <c r="D241"/>
  <c r="C241"/>
  <c r="D240"/>
  <c r="C240"/>
  <c r="D239"/>
  <c r="D237" s="1"/>
  <c r="D235" s="1"/>
  <c r="C239"/>
  <c r="C237" s="1"/>
  <c r="C235" s="1"/>
  <c r="D238"/>
  <c r="C238"/>
  <c r="N237"/>
  <c r="M237"/>
  <c r="L237"/>
  <c r="K237"/>
  <c r="J237"/>
  <c r="I237"/>
  <c r="H237"/>
  <c r="G237"/>
  <c r="F237"/>
  <c r="E237"/>
  <c r="N235"/>
  <c r="M235"/>
  <c r="L235"/>
  <c r="K235"/>
  <c r="J235"/>
  <c r="I235"/>
  <c r="H235"/>
  <c r="G235"/>
  <c r="F235"/>
  <c r="E235"/>
  <c r="D233"/>
  <c r="C233"/>
  <c r="N232"/>
  <c r="M232"/>
  <c r="L232"/>
  <c r="K232"/>
  <c r="E232" s="1"/>
  <c r="J232"/>
  <c r="I232"/>
  <c r="H232"/>
  <c r="G232"/>
  <c r="N231"/>
  <c r="M231"/>
  <c r="L231"/>
  <c r="K231"/>
  <c r="J231"/>
  <c r="I231"/>
  <c r="H231"/>
  <c r="G231"/>
  <c r="N229"/>
  <c r="M229"/>
  <c r="L229"/>
  <c r="K229"/>
  <c r="J229"/>
  <c r="I229"/>
  <c r="H229"/>
  <c r="G229"/>
  <c r="D227"/>
  <c r="C227"/>
  <c r="N226"/>
  <c r="M226"/>
  <c r="L226"/>
  <c r="K226"/>
  <c r="J226"/>
  <c r="I226"/>
  <c r="H226"/>
  <c r="G226"/>
  <c r="F226"/>
  <c r="E226"/>
  <c r="D226"/>
  <c r="C226"/>
  <c r="D224"/>
  <c r="C224"/>
  <c r="D223"/>
  <c r="C223"/>
  <c r="D222"/>
  <c r="C222"/>
  <c r="D221"/>
  <c r="C221"/>
  <c r="D220"/>
  <c r="C220"/>
  <c r="D219"/>
  <c r="C219"/>
  <c r="D218"/>
  <c r="D216" s="1"/>
  <c r="C218"/>
  <c r="C216" s="1"/>
  <c r="D217"/>
  <c r="C217"/>
  <c r="N216"/>
  <c r="M216"/>
  <c r="L216"/>
  <c r="K216"/>
  <c r="J216"/>
  <c r="I216"/>
  <c r="H216"/>
  <c r="G216"/>
  <c r="F216"/>
  <c r="E216"/>
  <c r="D214"/>
  <c r="D212" s="1"/>
  <c r="C214"/>
  <c r="C212" s="1"/>
  <c r="D213"/>
  <c r="C213"/>
  <c r="N212"/>
  <c r="M212"/>
  <c r="L212"/>
  <c r="K212"/>
  <c r="J212"/>
  <c r="I212"/>
  <c r="H212"/>
  <c r="G212"/>
  <c r="F212"/>
  <c r="E212"/>
  <c r="D210"/>
  <c r="C210"/>
  <c r="D209"/>
  <c r="C209"/>
  <c r="D208"/>
  <c r="C208"/>
  <c r="D207"/>
  <c r="C207"/>
  <c r="D206"/>
  <c r="C206"/>
  <c r="D205"/>
  <c r="C205"/>
  <c r="D204"/>
  <c r="C204"/>
  <c r="D203"/>
  <c r="C203"/>
  <c r="D202"/>
  <c r="C202"/>
  <c r="D201"/>
  <c r="C201"/>
  <c r="D200"/>
  <c r="C200"/>
  <c r="D199"/>
  <c r="C199"/>
  <c r="D198"/>
  <c r="C198"/>
  <c r="D197"/>
  <c r="C197"/>
  <c r="D196"/>
  <c r="C196"/>
  <c r="D195"/>
  <c r="C195"/>
  <c r="D194"/>
  <c r="C194"/>
  <c r="D193"/>
  <c r="C193"/>
  <c r="D192"/>
  <c r="C192"/>
  <c r="D191"/>
  <c r="C191"/>
  <c r="D190"/>
  <c r="C190"/>
  <c r="D189"/>
  <c r="C189"/>
  <c r="D188"/>
  <c r="C188"/>
  <c r="D187"/>
  <c r="C187"/>
  <c r="D186"/>
  <c r="C186"/>
  <c r="D185"/>
  <c r="C185"/>
  <c r="D184"/>
  <c r="C184"/>
  <c r="D183"/>
  <c r="C183"/>
  <c r="D182"/>
  <c r="C182"/>
  <c r="D181"/>
  <c r="C181"/>
  <c r="D180"/>
  <c r="C180"/>
  <c r="D179"/>
  <c r="C179"/>
  <c r="N178"/>
  <c r="M178"/>
  <c r="L178"/>
  <c r="K178"/>
  <c r="J178"/>
  <c r="I178"/>
  <c r="H178"/>
  <c r="G178"/>
  <c r="F178"/>
  <c r="E178"/>
  <c r="D178"/>
  <c r="C178"/>
  <c r="D176"/>
  <c r="C176"/>
  <c r="D175"/>
  <c r="C175"/>
  <c r="D174"/>
  <c r="C174"/>
  <c r="D173"/>
  <c r="C173"/>
  <c r="D172"/>
  <c r="C172"/>
  <c r="D171"/>
  <c r="C171"/>
  <c r="D170"/>
  <c r="C170"/>
  <c r="D169"/>
  <c r="C169"/>
  <c r="D167"/>
  <c r="C167"/>
  <c r="D166"/>
  <c r="C166"/>
  <c r="D165"/>
  <c r="C165"/>
  <c r="D164"/>
  <c r="C164"/>
  <c r="D163"/>
  <c r="C163"/>
  <c r="D162"/>
  <c r="C162"/>
  <c r="D161"/>
  <c r="C161"/>
  <c r="D160"/>
  <c r="C160"/>
  <c r="N159"/>
  <c r="M159"/>
  <c r="L159"/>
  <c r="K159"/>
  <c r="J159"/>
  <c r="I159"/>
  <c r="H159"/>
  <c r="G159"/>
  <c r="F159"/>
  <c r="E159"/>
  <c r="D159"/>
  <c r="C159"/>
  <c r="D157"/>
  <c r="C157"/>
  <c r="D156"/>
  <c r="C156"/>
  <c r="D155"/>
  <c r="C155"/>
  <c r="D154"/>
  <c r="C154"/>
  <c r="D153"/>
  <c r="C153"/>
  <c r="D152"/>
  <c r="C152"/>
  <c r="D151"/>
  <c r="C151"/>
  <c r="D150"/>
  <c r="C150"/>
  <c r="D149"/>
  <c r="C149"/>
  <c r="D148"/>
  <c r="C148"/>
  <c r="N147"/>
  <c r="M147"/>
  <c r="L147"/>
  <c r="K147"/>
  <c r="J147"/>
  <c r="I147"/>
  <c r="H147"/>
  <c r="G147"/>
  <c r="F147"/>
  <c r="E147"/>
  <c r="D147"/>
  <c r="C147"/>
  <c r="N146"/>
  <c r="M146"/>
  <c r="L146"/>
  <c r="K146"/>
  <c r="J146"/>
  <c r="I146"/>
  <c r="H146"/>
  <c r="G146"/>
  <c r="F146"/>
  <c r="E146"/>
  <c r="N144"/>
  <c r="M144"/>
  <c r="L144"/>
  <c r="K144"/>
  <c r="J144"/>
  <c r="I144"/>
  <c r="H144"/>
  <c r="G144"/>
  <c r="F144"/>
  <c r="E144"/>
  <c r="N142"/>
  <c r="M142"/>
  <c r="L142"/>
  <c r="K142"/>
  <c r="J142"/>
  <c r="I142"/>
  <c r="H142"/>
  <c r="G142"/>
  <c r="F140"/>
  <c r="E140"/>
  <c r="D140"/>
  <c r="C140"/>
  <c r="F139"/>
  <c r="E139"/>
  <c r="D139"/>
  <c r="C139"/>
  <c r="N138"/>
  <c r="M138"/>
  <c r="L138"/>
  <c r="K138"/>
  <c r="J138"/>
  <c r="I138"/>
  <c r="H138"/>
  <c r="G138"/>
  <c r="F138"/>
  <c r="E138"/>
  <c r="D138"/>
  <c r="C138"/>
  <c r="F136"/>
  <c r="E136"/>
  <c r="D136"/>
  <c r="C136"/>
  <c r="N135"/>
  <c r="M135"/>
  <c r="L135"/>
  <c r="K135"/>
  <c r="J135"/>
  <c r="I135"/>
  <c r="H135"/>
  <c r="G135"/>
  <c r="F135"/>
  <c r="E135"/>
  <c r="D135"/>
  <c r="C135"/>
  <c r="D133"/>
  <c r="C133"/>
  <c r="D132"/>
  <c r="C132"/>
  <c r="D131"/>
  <c r="C131"/>
  <c r="D130"/>
  <c r="C130"/>
  <c r="D129"/>
  <c r="C129"/>
  <c r="D128"/>
  <c r="C128"/>
  <c r="D127"/>
  <c r="C127"/>
  <c r="D126"/>
  <c r="C126"/>
  <c r="D125"/>
  <c r="C125"/>
  <c r="D124"/>
  <c r="C124"/>
  <c r="N123"/>
  <c r="M123"/>
  <c r="L123"/>
  <c r="K123"/>
  <c r="J123"/>
  <c r="I123"/>
  <c r="H123"/>
  <c r="G123"/>
  <c r="F123"/>
  <c r="E123"/>
  <c r="D123"/>
  <c r="C123"/>
  <c r="N120"/>
  <c r="M120"/>
  <c r="L120"/>
  <c r="K120"/>
  <c r="J120"/>
  <c r="I120"/>
  <c r="H120"/>
  <c r="G120"/>
  <c r="F120"/>
  <c r="E120"/>
  <c r="D120"/>
  <c r="C120"/>
  <c r="D118"/>
  <c r="C118"/>
  <c r="N117"/>
  <c r="M117"/>
  <c r="L117"/>
  <c r="K117"/>
  <c r="J117"/>
  <c r="I117"/>
  <c r="H117"/>
  <c r="G117"/>
  <c r="F117"/>
  <c r="E117"/>
  <c r="D117"/>
  <c r="C117"/>
  <c r="N116"/>
  <c r="M116"/>
  <c r="L116"/>
  <c r="K116"/>
  <c r="J116"/>
  <c r="I116"/>
  <c r="H116"/>
  <c r="G116"/>
  <c r="F116"/>
  <c r="D116" s="1"/>
  <c r="D114" s="1"/>
  <c r="D5" s="1"/>
  <c r="E116"/>
  <c r="C116" s="1"/>
  <c r="C114" s="1"/>
  <c r="C5" s="1"/>
  <c r="N114"/>
  <c r="M114"/>
  <c r="L114"/>
  <c r="K114"/>
  <c r="J114"/>
  <c r="I114"/>
  <c r="H114"/>
  <c r="G114"/>
  <c r="F114"/>
  <c r="E114"/>
  <c r="D112"/>
  <c r="C112"/>
  <c r="N111"/>
  <c r="M111"/>
  <c r="L111"/>
  <c r="K111"/>
  <c r="J111"/>
  <c r="I111"/>
  <c r="H111"/>
  <c r="G111"/>
  <c r="F111"/>
  <c r="E111"/>
  <c r="D111"/>
  <c r="C111"/>
  <c r="N110"/>
  <c r="M110"/>
  <c r="L110"/>
  <c r="K110"/>
  <c r="J110"/>
  <c r="I110"/>
  <c r="H110"/>
  <c r="G110"/>
  <c r="F110"/>
  <c r="E110"/>
  <c r="D110"/>
  <c r="C110"/>
  <c r="D108"/>
  <c r="C108"/>
  <c r="D107"/>
  <c r="C107"/>
  <c r="D106"/>
  <c r="C106"/>
  <c r="D105"/>
  <c r="C105"/>
  <c r="D104"/>
  <c r="C104"/>
  <c r="D103"/>
  <c r="C103"/>
  <c r="D102"/>
  <c r="C102"/>
  <c r="D101"/>
  <c r="C101"/>
  <c r="D100"/>
  <c r="C100"/>
  <c r="D99"/>
  <c r="C99"/>
  <c r="D98"/>
  <c r="C98"/>
  <c r="D97"/>
  <c r="C97"/>
  <c r="N96"/>
  <c r="M96"/>
  <c r="L96"/>
  <c r="K96"/>
  <c r="J96"/>
  <c r="I96"/>
  <c r="H96"/>
  <c r="G96"/>
  <c r="F96"/>
  <c r="E96"/>
  <c r="D96"/>
  <c r="C96"/>
  <c r="D94"/>
  <c r="C94"/>
  <c r="D93"/>
  <c r="C93"/>
  <c r="N92"/>
  <c r="M92"/>
  <c r="L92"/>
  <c r="K92"/>
  <c r="J92"/>
  <c r="I92"/>
  <c r="H92"/>
  <c r="G92"/>
  <c r="F92"/>
  <c r="E92"/>
  <c r="D92"/>
  <c r="C92"/>
  <c r="D90"/>
  <c r="C90"/>
  <c r="D89"/>
  <c r="C89"/>
  <c r="D88"/>
  <c r="C88"/>
  <c r="D87"/>
  <c r="C87"/>
  <c r="D86"/>
  <c r="C86"/>
  <c r="D85"/>
  <c r="C85"/>
  <c r="D84"/>
  <c r="C84"/>
  <c r="D83"/>
  <c r="C83"/>
  <c r="D82"/>
  <c r="C82"/>
  <c r="D81"/>
  <c r="C81"/>
  <c r="D80"/>
  <c r="C80"/>
  <c r="D79"/>
  <c r="C79"/>
  <c r="D78"/>
  <c r="C78"/>
  <c r="D77"/>
  <c r="C77"/>
  <c r="D76"/>
  <c r="C76"/>
  <c r="D75"/>
  <c r="C75"/>
  <c r="D74"/>
  <c r="C74"/>
  <c r="D73"/>
  <c r="C73"/>
  <c r="D72"/>
  <c r="C72"/>
  <c r="D71"/>
  <c r="C71"/>
  <c r="D70"/>
  <c r="C70"/>
  <c r="D69"/>
  <c r="C69"/>
  <c r="D68"/>
  <c r="C68"/>
  <c r="D67"/>
  <c r="C67"/>
  <c r="D66"/>
  <c r="C66"/>
  <c r="D65"/>
  <c r="C65"/>
  <c r="D64"/>
  <c r="C64"/>
  <c r="D63"/>
  <c r="C63"/>
  <c r="D62"/>
  <c r="C62"/>
  <c r="D61"/>
  <c r="C61"/>
  <c r="D60"/>
  <c r="C60"/>
  <c r="D59"/>
  <c r="C59"/>
  <c r="N58"/>
  <c r="M58"/>
  <c r="L58"/>
  <c r="K58"/>
  <c r="J58"/>
  <c r="I58"/>
  <c r="H58"/>
  <c r="G58"/>
  <c r="F58"/>
  <c r="E58"/>
  <c r="D58"/>
  <c r="C58"/>
  <c r="D56"/>
  <c r="C56"/>
  <c r="D55"/>
  <c r="C55"/>
  <c r="D54"/>
  <c r="C54"/>
  <c r="D53"/>
  <c r="C53"/>
  <c r="D52"/>
  <c r="C52"/>
  <c r="D51"/>
  <c r="C51"/>
  <c r="D50"/>
  <c r="C50"/>
  <c r="D49"/>
  <c r="C49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N38"/>
  <c r="M38"/>
  <c r="L38"/>
  <c r="K38"/>
  <c r="J38"/>
  <c r="I38"/>
  <c r="H38"/>
  <c r="G38"/>
  <c r="F38"/>
  <c r="E38"/>
  <c r="D38"/>
  <c r="C38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N26"/>
  <c r="M26"/>
  <c r="L26"/>
  <c r="K26"/>
  <c r="J26"/>
  <c r="I26"/>
  <c r="H26"/>
  <c r="G26"/>
  <c r="F26"/>
  <c r="E26"/>
  <c r="D26"/>
  <c r="C26"/>
  <c r="N25"/>
  <c r="M25"/>
  <c r="L25"/>
  <c r="K25"/>
  <c r="J25"/>
  <c r="I25"/>
  <c r="H25"/>
  <c r="G25"/>
  <c r="F25"/>
  <c r="E25"/>
  <c r="D25"/>
  <c r="C25"/>
  <c r="D23"/>
  <c r="C23"/>
  <c r="D22"/>
  <c r="C22"/>
  <c r="D21"/>
  <c r="C21"/>
  <c r="N20"/>
  <c r="M20"/>
  <c r="L20"/>
  <c r="K20"/>
  <c r="J20"/>
  <c r="I20"/>
  <c r="H20"/>
  <c r="G20"/>
  <c r="F20"/>
  <c r="E20"/>
  <c r="D20"/>
  <c r="C20"/>
  <c r="F18"/>
  <c r="D18"/>
  <c r="C18"/>
  <c r="D17"/>
  <c r="C17"/>
  <c r="D16"/>
  <c r="C16"/>
  <c r="D15"/>
  <c r="C15"/>
  <c r="D14"/>
  <c r="C14"/>
  <c r="D13"/>
  <c r="C13"/>
  <c r="N12"/>
  <c r="M12"/>
  <c r="L12"/>
  <c r="K12"/>
  <c r="J12"/>
  <c r="I12"/>
  <c r="H12"/>
  <c r="G12"/>
  <c r="F12"/>
  <c r="E12"/>
  <c r="D12"/>
  <c r="C12"/>
  <c r="D10"/>
  <c r="C10"/>
  <c r="N9"/>
  <c r="M9"/>
  <c r="L9"/>
  <c r="K9"/>
  <c r="J9"/>
  <c r="I9"/>
  <c r="H9"/>
  <c r="G9"/>
  <c r="F9"/>
  <c r="E9"/>
  <c r="D9"/>
  <c r="C9"/>
  <c r="N8"/>
  <c r="M8"/>
  <c r="L8"/>
  <c r="K8"/>
  <c r="J8"/>
  <c r="I8"/>
  <c r="H8"/>
  <c r="G8"/>
  <c r="F8"/>
  <c r="E8"/>
  <c r="D8"/>
  <c r="C8"/>
  <c r="N7"/>
  <c r="M7"/>
  <c r="L7"/>
  <c r="K7"/>
  <c r="J7"/>
  <c r="I7"/>
  <c r="H7"/>
  <c r="G7"/>
  <c r="F7"/>
  <c r="E7"/>
  <c r="D7"/>
  <c r="C7"/>
  <c r="N5"/>
  <c r="M5"/>
  <c r="L5"/>
  <c r="K5"/>
  <c r="J5"/>
  <c r="I5"/>
  <c r="H5"/>
  <c r="G5"/>
  <c r="F5"/>
  <c r="E5"/>
  <c r="N3"/>
  <c r="M3"/>
  <c r="L3"/>
  <c r="K3"/>
  <c r="J3"/>
  <c r="I3"/>
  <c r="H3"/>
  <c r="G3"/>
  <c r="D146" l="1"/>
  <c r="D144" s="1"/>
  <c r="C146"/>
  <c r="C144" s="1"/>
  <c r="C142" s="1"/>
  <c r="C3" s="1"/>
  <c r="C232"/>
  <c r="C231" s="1"/>
  <c r="C229" s="1"/>
  <c r="E231"/>
  <c r="E229" s="1"/>
  <c r="E142" s="1"/>
  <c r="E3" s="1"/>
  <c r="F232"/>
  <c r="D232" l="1"/>
  <c r="D231" s="1"/>
  <c r="D229" s="1"/>
  <c r="D142" s="1"/>
  <c r="D3" s="1"/>
  <c r="F231"/>
  <c r="F229" s="1"/>
  <c r="F142" s="1"/>
  <c r="F3" s="1"/>
</calcChain>
</file>

<file path=xl/sharedStrings.xml><?xml version="1.0" encoding="utf-8"?>
<sst xmlns="http://schemas.openxmlformats.org/spreadsheetml/2006/main" count="321" uniqueCount="160">
  <si>
    <t>DUBROVAČKI MUZEJI</t>
  </si>
  <si>
    <t>Naziv</t>
  </si>
  <si>
    <t>PRIJEDLOG PLANA ZA 2019.</t>
  </si>
  <si>
    <t>REBALANS PLANA ZA 2019.</t>
  </si>
  <si>
    <t>Opći prihodi i primici</t>
  </si>
  <si>
    <t>REBALANS    Opći prihodi i primici</t>
  </si>
  <si>
    <t>Vlastiti prihodi</t>
  </si>
  <si>
    <t>REBALANS Vlastiti prihodi</t>
  </si>
  <si>
    <t>Pomoći</t>
  </si>
  <si>
    <t>REBALANS           Pomoći</t>
  </si>
  <si>
    <t>Donacije</t>
  </si>
  <si>
    <t>REBALANS     Donacije</t>
  </si>
  <si>
    <t>Prihodi od nefinancijske imovine i nadoknade šteta s osnova osiguranja</t>
  </si>
  <si>
    <t>REBALANS     Prihodi od nefinancijske imovine i nadoknade šteta s osnova osiguranja</t>
  </si>
  <si>
    <t>A + B</t>
  </si>
  <si>
    <t>A</t>
  </si>
  <si>
    <t>PLAĆE I MATERIJALNI TROŠKOVI</t>
  </si>
  <si>
    <t>3  RASHODI POSLOVANJA</t>
  </si>
  <si>
    <t>31    Rashodi za zaposlene</t>
  </si>
  <si>
    <t>311  Plaće</t>
  </si>
  <si>
    <t>31111 Plaće za zaposlene</t>
  </si>
  <si>
    <t>312  Ostali rashodi za zaposlene</t>
  </si>
  <si>
    <t>31212 Nagrade</t>
  </si>
  <si>
    <t>31213 Darovi</t>
  </si>
  <si>
    <t>31214 Otpremnine</t>
  </si>
  <si>
    <t>31215 Naknade za bolest,invalidnost i smrtni sl.</t>
  </si>
  <si>
    <t>31216 Regres za godišnji odmor</t>
  </si>
  <si>
    <t>31219 Ostali nenavedeni troškovi</t>
  </si>
  <si>
    <t>313  Doprinosi na plaće</t>
  </si>
  <si>
    <t>31321 Doprinosi za obvezno zdr.osiguranje</t>
  </si>
  <si>
    <t>31322 Doprinosi za obv.zdr.osig.zaštite zdr.na radu</t>
  </si>
  <si>
    <t>31332 Doprinosi za obv.osig.u slučaju nezaposlenosti</t>
  </si>
  <si>
    <t>32 Materijalni rashodi</t>
  </si>
  <si>
    <t>321  Naknade troškova zaposlenima</t>
  </si>
  <si>
    <t>32111 Dnevnice za sl.put u zemlji</t>
  </si>
  <si>
    <t>32112 Dnevnice za sl.put u inozemstvu</t>
  </si>
  <si>
    <t>32113 Naknade za smještaj na sl.putu u zemlji</t>
  </si>
  <si>
    <t>32114 Naknade za smještaj na sl.putu u inoz.</t>
  </si>
  <si>
    <t>32115 Naknade za prijevoz na sl.putu u zemlji</t>
  </si>
  <si>
    <t>32116 Naknade za prijevoz na sl.putu u inoz.</t>
  </si>
  <si>
    <t>32119 Ostali rashodi za sl.putovanja</t>
  </si>
  <si>
    <t>32121 Naknade za prijevoz na posao i s posla</t>
  </si>
  <si>
    <t>32131 Seminari,savjetovanja i simpoziji</t>
  </si>
  <si>
    <t>32132 Tečajevi i stručni ispiti</t>
  </si>
  <si>
    <t>322  Rashodi za materijal i energiju</t>
  </si>
  <si>
    <t>32211 Uredski materijal</t>
  </si>
  <si>
    <t>32212 Literatura (publikacije,časopisi,glasila i ost.)</t>
  </si>
  <si>
    <t>32214 Materijal i sr.za čišćenje</t>
  </si>
  <si>
    <t>32216 Materijal za higijenske potrebe</t>
  </si>
  <si>
    <t>32219 Ost.materijali za potrebe redovnog poslovanja</t>
  </si>
  <si>
    <t xml:space="preserve">32222 Pomoćni materijal </t>
  </si>
  <si>
    <t xml:space="preserve">32224 Namirnice </t>
  </si>
  <si>
    <t>32225 Roba</t>
  </si>
  <si>
    <t>32229 Ostali materijal i sirovine</t>
  </si>
  <si>
    <t>32231 Električna energija</t>
  </si>
  <si>
    <t>32234 Motorni benzin i duzel gorivo</t>
  </si>
  <si>
    <t>32241 Materijal i dijelovi za tekuće i inv.održavanje građ.objekata</t>
  </si>
  <si>
    <t>32242 Materijal i dijelovi za tekuće i inv.održ.opreme</t>
  </si>
  <si>
    <t>32243 Materijal i dijelovi za tek.i inv.održavanje transp.sr.</t>
  </si>
  <si>
    <t>32244 Ost.mat.i dijelovi za tekuće i inv.održavanje</t>
  </si>
  <si>
    <t>32251 Sitni inventar</t>
  </si>
  <si>
    <t>32252 Auto gume</t>
  </si>
  <si>
    <t>32271 Službena, radna i zaštitna odjeća i obuća</t>
  </si>
  <si>
    <t>323  Rashodi za usluge</t>
  </si>
  <si>
    <t>32311 Usluge telefona, telefaxa</t>
  </si>
  <si>
    <t>32312 Usluge interneta</t>
  </si>
  <si>
    <t>32313 Poštarina</t>
  </si>
  <si>
    <t>32319 Ostale usluge za komunikaciju i prijevoz</t>
  </si>
  <si>
    <t>32321 Usl.tekućeg inv.održa vanja građ.objekata</t>
  </si>
  <si>
    <t>32322 Usl.tekućeg i inv.održavanja opreme</t>
  </si>
  <si>
    <t>32323 Usluge tek.i inv.održ.prij.sr.</t>
  </si>
  <si>
    <t>32329 Ost.usl.tekućeg i inv.održavanja</t>
  </si>
  <si>
    <t>32331 Elektronski mediji</t>
  </si>
  <si>
    <t>32332 Tisak</t>
  </si>
  <si>
    <t>32334 Promidžbeni materijal</t>
  </si>
  <si>
    <t>32339 Ost.usluge promidžbe i informiranja</t>
  </si>
  <si>
    <t>32341 Opskrba vodom</t>
  </si>
  <si>
    <t>32342 Iznošenje i odvoz smeća</t>
  </si>
  <si>
    <t>32345 Usluge čišćenja,pranja i slično</t>
  </si>
  <si>
    <t>32349 Ostale komunalne usluge</t>
  </si>
  <si>
    <t>32352 Zakupnine i najamnine za građevinske objekte</t>
  </si>
  <si>
    <t>32353 Zakupnine i najamnine za opremu</t>
  </si>
  <si>
    <t>32361 Obvezni i preventivni zdravstveni pregledi</t>
  </si>
  <si>
    <t>32371 Autorski honorari</t>
  </si>
  <si>
    <t>32372 Ugovori o djelu</t>
  </si>
  <si>
    <t>32373 Usluge odvjetnika i pravnog savjetovanja</t>
  </si>
  <si>
    <t>32375 Geodetsko-katastarske usluge</t>
  </si>
  <si>
    <t>32377 Usluge agencija, studentskog servisa</t>
  </si>
  <si>
    <t>32379 Ostale intelektualne usluge</t>
  </si>
  <si>
    <t>32381 Usluge ažuriranja računalnih baza</t>
  </si>
  <si>
    <t>32382 Usluge razvoja softwera</t>
  </si>
  <si>
    <t>32389 Ostale računalne usluge</t>
  </si>
  <si>
    <t>32391 Grafičke i tiskarske usluge i sl.</t>
  </si>
  <si>
    <t>32392 Film i izrada fotografija</t>
  </si>
  <si>
    <t>32394 Usluge pri reg.prij.sr</t>
  </si>
  <si>
    <t>32399 Ostale nespomenute usluge</t>
  </si>
  <si>
    <t>324 Naknade osobama izvan radnog odnosa</t>
  </si>
  <si>
    <t>32411 Naknade troškova službenog puta</t>
  </si>
  <si>
    <t>32412 Naknade ostalih troškova</t>
  </si>
  <si>
    <t>329  Ostali nespomenuti rashodi poslovanja</t>
  </si>
  <si>
    <t>32911 Naknade članovima predstavničkih i izvršnih tijela</t>
  </si>
  <si>
    <t>32921 Premije osig.prij.sr</t>
  </si>
  <si>
    <t>32922 Premije osiguranja ostale imovine</t>
  </si>
  <si>
    <t>32923 Premije osiguranja zaposlenih</t>
  </si>
  <si>
    <t>32931 Reprezentacija</t>
  </si>
  <si>
    <t>32941 Tuzemne članarine</t>
  </si>
  <si>
    <t xml:space="preserve">32942 Međunarodne članarine </t>
  </si>
  <si>
    <t>32951 Upravne i administrativne pristojbe</t>
  </si>
  <si>
    <t>32952 Sudske pristojbe</t>
  </si>
  <si>
    <t>32953 Javnobilježničke pristojbe</t>
  </si>
  <si>
    <t>32955 Novčana naknada zbog nezap.</t>
  </si>
  <si>
    <t>32999 Ostali nespomenuti rashodi poslovanja</t>
  </si>
  <si>
    <t>34 Financijski rashodi</t>
  </si>
  <si>
    <t>343  Ostali financijski rashodi</t>
  </si>
  <si>
    <t>34312 Usluge platnog prometa</t>
  </si>
  <si>
    <t>4 RASHODI ZA NABAVU NEFINANCIJSKE IMOVINE</t>
  </si>
  <si>
    <t>41 Rashodi za nabavu neproizvedene dugotrajne imovine</t>
  </si>
  <si>
    <t>412 Nematerijalna imovina</t>
  </si>
  <si>
    <t>41261 Ostala nematerijalna imovina</t>
  </si>
  <si>
    <t>42 Rashodi za nabavu proizvedene dugotrajne imovine</t>
  </si>
  <si>
    <t>421 Poslovni objekti</t>
  </si>
  <si>
    <t>422  Postrojenja i oprema</t>
  </si>
  <si>
    <t>42211 Računala i računalna oprema</t>
  </si>
  <si>
    <t>42212 Uredski namještaj</t>
  </si>
  <si>
    <t>42219 Ostala uredska oprema</t>
  </si>
  <si>
    <t>42221 Radio i TV prijemnici</t>
  </si>
  <si>
    <t>42222 Telefoni i ostali komunikacijski uređaji</t>
  </si>
  <si>
    <t>42231 Oprema za grijanje, ventilaciju i hlađenje</t>
  </si>
  <si>
    <t>42259 Ostali instrumenti,uređaji,strojevi</t>
  </si>
  <si>
    <t>42271 Uređaji</t>
  </si>
  <si>
    <t>42272 Strojevi</t>
  </si>
  <si>
    <t>42273 Oprema</t>
  </si>
  <si>
    <t>423 Prijevozna sredstva</t>
  </si>
  <si>
    <t>42311 Osobni automobili</t>
  </si>
  <si>
    <t>424  Knjige,umj.djela i ostale izložbene vrijednosti</t>
  </si>
  <si>
    <t>42421 Djela likovnih umjetnika</t>
  </si>
  <si>
    <t>42441 Ostale nespomenute izl.vrijednosti</t>
  </si>
  <si>
    <t>B</t>
  </si>
  <si>
    <t>32225 Roba (višak)</t>
  </si>
  <si>
    <t>,</t>
  </si>
  <si>
    <t>32343 Deratizacija i dezinsekcija</t>
  </si>
  <si>
    <t>32355 Zakupnine i najamnine za prijevozna sredstva</t>
  </si>
  <si>
    <t>-</t>
  </si>
  <si>
    <t>DUBROVAČKI MUZEJI   -   PLAN PRIHODA I PRIMITAKA</t>
  </si>
  <si>
    <t>u kunama</t>
  </si>
  <si>
    <t>Izvor prihoda i primitaka</t>
  </si>
  <si>
    <t>2019.</t>
  </si>
  <si>
    <t>Oznaka                           rač.iz                                      računskog                                         plana</t>
  </si>
  <si>
    <t>Prihodi za posebne namjene</t>
  </si>
  <si>
    <t xml:space="preserve">Donacije </t>
  </si>
  <si>
    <t>Prihodi od prodaje  nefinancijske imovine i nadoknade šteta s osnova osiguranja</t>
  </si>
  <si>
    <t>Namjenski primici od zaduživanja</t>
  </si>
  <si>
    <t>Ukupno (po izvorima)</t>
  </si>
  <si>
    <t>Ukupno prihodi i primici za 2019.</t>
  </si>
  <si>
    <t>2020.</t>
  </si>
  <si>
    <t>Ukupno prihodi i primici za 2018.</t>
  </si>
  <si>
    <t>2021.</t>
  </si>
  <si>
    <t>REBALANS PRIHODA</t>
  </si>
  <si>
    <t>Vlastiti prihodi  (1.033.000)</t>
  </si>
  <si>
    <t>92211 (VIŠAK 2018.)</t>
  </si>
</sst>
</file>

<file path=xl/styles.xml><?xml version="1.0" encoding="utf-8"?>
<styleSheet xmlns="http://schemas.openxmlformats.org/spreadsheetml/2006/main">
  <numFmts count="2">
    <numFmt numFmtId="43" formatCode="_-* #,##0.00\ _k_n_-;\-* #,##0.00\ _k_n_-;_-* &quot;-&quot;??\ _k_n_-;_-@_-"/>
    <numFmt numFmtId="164" formatCode="#,##0_ ;\-#,##0\ "/>
  </numFmts>
  <fonts count="43">
    <font>
      <sz val="11"/>
      <color theme="1"/>
      <name val="Calibri"/>
      <family val="2"/>
      <charset val="238"/>
      <scheme val="minor"/>
    </font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</font>
    <font>
      <sz val="11"/>
      <name val="Arial"/>
      <family val="2"/>
      <charset val="238"/>
    </font>
    <font>
      <sz val="10"/>
      <name val="MS Sans Serif"/>
      <family val="2"/>
      <charset val="238"/>
    </font>
    <font>
      <b/>
      <sz val="11"/>
      <name val="Arial"/>
      <family val="2"/>
    </font>
    <font>
      <b/>
      <u/>
      <sz val="11"/>
      <name val="Arial"/>
      <family val="2"/>
    </font>
    <font>
      <b/>
      <i/>
      <sz val="11"/>
      <name val="Arial"/>
      <family val="2"/>
      <charset val="238"/>
    </font>
    <font>
      <b/>
      <sz val="10"/>
      <color indexed="8"/>
      <name val="MS Sans Serif"/>
      <family val="2"/>
      <charset val="238"/>
    </font>
    <font>
      <b/>
      <sz val="11"/>
      <name val="Calibri"/>
      <family val="2"/>
      <charset val="238"/>
      <scheme val="minor"/>
    </font>
    <font>
      <sz val="10"/>
      <color rgb="FF7030A0"/>
      <name val="Arial"/>
      <family val="2"/>
      <charset val="238"/>
    </font>
    <font>
      <sz val="10"/>
      <color rgb="FF7030A0"/>
      <name val="MS Sans Serif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0"/>
      <color rgb="FFFF0000"/>
      <name val="Arial"/>
      <family val="2"/>
      <charset val="238"/>
    </font>
    <font>
      <b/>
      <sz val="11"/>
      <color rgb="FFFF0000"/>
      <name val="Arial"/>
      <family val="2"/>
    </font>
    <font>
      <b/>
      <sz val="11"/>
      <color rgb="FFFF0000"/>
      <name val="Arial"/>
      <family val="2"/>
      <charset val="238"/>
    </font>
    <font>
      <sz val="10"/>
      <color theme="9" tint="-0.499984740745262"/>
      <name val="MS Sans Serif"/>
      <family val="2"/>
      <charset val="238"/>
    </font>
    <font>
      <b/>
      <sz val="10"/>
      <name val="MS Sans Serif"/>
      <family val="2"/>
      <charset val="238"/>
    </font>
    <font>
      <b/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43" fontId="2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7" borderId="0" applyNumberFormat="0" applyBorder="0" applyAlignment="0" applyProtection="0"/>
    <xf numFmtId="0" fontId="14" fillId="0" borderId="7" applyNumberFormat="0" applyFill="0" applyAlignment="0" applyProtection="0"/>
  </cellStyleXfs>
  <cellXfs count="138">
    <xf numFmtId="0" fontId="0" fillId="0" borderId="0" xfId="0"/>
    <xf numFmtId="0" fontId="1" fillId="0" borderId="0" xfId="1" applyNumberFormat="1" applyFill="1" applyBorder="1" applyAlignment="1" applyProtection="1"/>
    <xf numFmtId="0" fontId="17" fillId="0" borderId="0" xfId="1" applyNumberFormat="1" applyFont="1" applyFill="1" applyBorder="1" applyAlignment="1" applyProtection="1"/>
    <xf numFmtId="0" fontId="15" fillId="0" borderId="0" xfId="1" applyFont="1"/>
    <xf numFmtId="1" fontId="15" fillId="0" borderId="8" xfId="1" applyNumberFormat="1" applyFont="1" applyBorder="1" applyAlignment="1">
      <alignment horizontal="left" wrapText="1"/>
    </xf>
    <xf numFmtId="3" fontId="15" fillId="0" borderId="9" xfId="1" applyNumberFormat="1" applyFont="1" applyBorder="1" applyAlignment="1">
      <alignment horizontal="center" vertical="center" wrapText="1"/>
    </xf>
    <xf numFmtId="3" fontId="15" fillId="0" borderId="10" xfId="1" applyNumberFormat="1" applyFont="1" applyBorder="1"/>
    <xf numFmtId="3" fontId="15" fillId="0" borderId="10" xfId="1" applyNumberFormat="1" applyFont="1" applyBorder="1" applyAlignment="1">
      <alignment horizontal="center" vertical="center" wrapText="1"/>
    </xf>
    <xf numFmtId="3" fontId="15" fillId="0" borderId="11" xfId="1" applyNumberFormat="1" applyFont="1" applyBorder="1" applyAlignment="1">
      <alignment horizontal="center" vertical="center" wrapText="1"/>
    </xf>
    <xf numFmtId="3" fontId="15" fillId="0" borderId="12" xfId="1" applyNumberFormat="1" applyFont="1" applyBorder="1" applyAlignment="1">
      <alignment horizontal="center" vertical="center" wrapText="1"/>
    </xf>
    <xf numFmtId="0" fontId="17" fillId="0" borderId="0" xfId="1" applyNumberFormat="1" applyFont="1" applyFill="1" applyBorder="1" applyAlignment="1" applyProtection="1">
      <alignment vertical="center" wrapText="1"/>
    </xf>
    <xf numFmtId="0" fontId="17" fillId="0" borderId="0" xfId="1" applyNumberFormat="1" applyFont="1" applyFill="1" applyBorder="1" applyAlignment="1" applyProtection="1">
      <alignment horizontal="center" vertical="center" wrapText="1"/>
    </xf>
    <xf numFmtId="1" fontId="15" fillId="0" borderId="0" xfId="1" applyNumberFormat="1" applyFont="1" applyAlignment="1">
      <alignment wrapText="1"/>
    </xf>
    <xf numFmtId="0" fontId="15" fillId="0" borderId="0" xfId="1" applyFont="1" applyAlignment="1">
      <alignment horizontal="right"/>
    </xf>
    <xf numFmtId="0" fontId="16" fillId="0" borderId="14" xfId="1" applyFont="1" applyBorder="1" applyAlignment="1">
      <alignment vertical="center" wrapText="1"/>
    </xf>
    <xf numFmtId="0" fontId="16" fillId="0" borderId="15" xfId="1" applyFont="1" applyBorder="1" applyAlignment="1">
      <alignment vertical="center" wrapText="1"/>
    </xf>
    <xf numFmtId="0" fontId="16" fillId="0" borderId="16" xfId="1" applyFont="1" applyBorder="1" applyAlignment="1">
      <alignment vertical="center" wrapText="1"/>
    </xf>
    <xf numFmtId="1" fontId="15" fillId="0" borderId="17" xfId="1" applyNumberFormat="1" applyFont="1" applyBorder="1" applyAlignment="1">
      <alignment horizontal="left" wrapText="1"/>
    </xf>
    <xf numFmtId="3" fontId="15" fillId="0" borderId="18" xfId="1" applyNumberFormat="1" applyFont="1" applyBorder="1"/>
    <xf numFmtId="3" fontId="15" fillId="0" borderId="19" xfId="1" applyNumberFormat="1" applyFont="1" applyBorder="1"/>
    <xf numFmtId="3" fontId="15" fillId="0" borderId="20" xfId="1" applyNumberFormat="1" applyFont="1" applyBorder="1"/>
    <xf numFmtId="3" fontId="15" fillId="0" borderId="21" xfId="1" applyNumberFormat="1" applyFont="1" applyBorder="1"/>
    <xf numFmtId="3" fontId="15" fillId="0" borderId="22" xfId="1" applyNumberFormat="1" applyFont="1" applyBorder="1"/>
    <xf numFmtId="3" fontId="15" fillId="0" borderId="23" xfId="1" applyNumberFormat="1" applyFont="1" applyBorder="1"/>
    <xf numFmtId="3" fontId="15" fillId="0" borderId="24" xfId="1" applyNumberFormat="1" applyFont="1" applyBorder="1"/>
    <xf numFmtId="3" fontId="15" fillId="0" borderId="25" xfId="1" applyNumberFormat="1" applyFont="1" applyBorder="1"/>
    <xf numFmtId="1" fontId="16" fillId="0" borderId="26" xfId="1" applyNumberFormat="1" applyFont="1" applyBorder="1" applyAlignment="1">
      <alignment wrapText="1"/>
    </xf>
    <xf numFmtId="3" fontId="15" fillId="0" borderId="27" xfId="1" applyNumberFormat="1" applyFont="1" applyBorder="1"/>
    <xf numFmtId="3" fontId="15" fillId="0" borderId="26" xfId="1" applyNumberFormat="1" applyFont="1" applyBorder="1"/>
    <xf numFmtId="3" fontId="15" fillId="0" borderId="28" xfId="1" applyNumberFormat="1" applyFont="1" applyBorder="1"/>
    <xf numFmtId="3" fontId="15" fillId="0" borderId="29" xfId="1" applyNumberFormat="1" applyFont="1" applyBorder="1"/>
    <xf numFmtId="0" fontId="17" fillId="0" borderId="0" xfId="1" applyNumberFormat="1" applyFont="1" applyFill="1" applyBorder="1" applyAlignment="1" applyProtection="1">
      <alignment horizontal="left" vertical="center" wrapText="1"/>
    </xf>
    <xf numFmtId="0" fontId="17" fillId="0" borderId="0" xfId="1" applyNumberFormat="1" applyFont="1" applyFill="1" applyBorder="1" applyAlignment="1" applyProtection="1">
      <alignment vertical="center"/>
    </xf>
    <xf numFmtId="0" fontId="19" fillId="0" borderId="0" xfId="1" applyFont="1" applyBorder="1" applyAlignment="1">
      <alignment horizontal="center" vertical="center"/>
    </xf>
    <xf numFmtId="0" fontId="19" fillId="0" borderId="0" xfId="1" applyFont="1" applyBorder="1" applyAlignment="1">
      <alignment vertical="center"/>
    </xf>
    <xf numFmtId="1" fontId="16" fillId="19" borderId="8" xfId="1" applyNumberFormat="1" applyFont="1" applyFill="1" applyBorder="1" applyAlignment="1">
      <alignment horizontal="right" vertical="top" wrapText="1"/>
    </xf>
    <xf numFmtId="1" fontId="16" fillId="19" borderId="30" xfId="1" applyNumberFormat="1" applyFont="1" applyFill="1" applyBorder="1" applyAlignment="1">
      <alignment horizontal="left" wrapText="1"/>
    </xf>
    <xf numFmtId="1" fontId="16" fillId="0" borderId="8" xfId="1" applyNumberFormat="1" applyFont="1" applyFill="1" applyBorder="1" applyAlignment="1">
      <alignment horizontal="right" vertical="top" wrapText="1"/>
    </xf>
    <xf numFmtId="1" fontId="16" fillId="0" borderId="30" xfId="1" applyNumberFormat="1" applyFont="1" applyFill="1" applyBorder="1" applyAlignment="1">
      <alignment horizontal="left" wrapText="1"/>
    </xf>
    <xf numFmtId="1" fontId="15" fillId="0" borderId="31" xfId="1" applyNumberFormat="1" applyFont="1" applyBorder="1" applyAlignment="1">
      <alignment horizontal="left" wrapText="1"/>
    </xf>
    <xf numFmtId="3" fontId="15" fillId="0" borderId="10" xfId="1" applyNumberFormat="1" applyFont="1" applyBorder="1" applyAlignment="1">
      <alignment horizontal="right" wrapText="1"/>
    </xf>
    <xf numFmtId="0" fontId="17" fillId="0" borderId="8" xfId="1" applyNumberFormat="1" applyFont="1" applyFill="1" applyBorder="1" applyAlignment="1" applyProtection="1">
      <alignment horizontal="left" vertical="center"/>
    </xf>
    <xf numFmtId="0" fontId="17" fillId="0" borderId="17" xfId="1" applyNumberFormat="1" applyFont="1" applyFill="1" applyBorder="1" applyAlignment="1" applyProtection="1">
      <alignment horizontal="left" vertical="center"/>
    </xf>
    <xf numFmtId="3" fontId="15" fillId="0" borderId="10" xfId="1" applyNumberFormat="1" applyFont="1" applyBorder="1" applyAlignment="1">
      <alignment horizontal="right" vertical="center" wrapText="1"/>
    </xf>
    <xf numFmtId="0" fontId="23" fillId="18" borderId="13" xfId="1" applyNumberFormat="1" applyFont="1" applyFill="1" applyBorder="1" applyAlignment="1" applyProtection="1">
      <alignment horizontal="center" vertical="center" wrapText="1"/>
    </xf>
    <xf numFmtId="164" fontId="15" fillId="0" borderId="0" xfId="29" applyNumberFormat="1" applyFont="1" applyFill="1" applyBorder="1" applyAlignment="1" applyProtection="1"/>
    <xf numFmtId="3" fontId="24" fillId="0" borderId="0" xfId="1" applyNumberFormat="1" applyFont="1"/>
    <xf numFmtId="3" fontId="25" fillId="0" borderId="0" xfId="1" applyNumberFormat="1" applyFont="1"/>
    <xf numFmtId="3" fontId="26" fillId="0" borderId="0" xfId="1" applyNumberFormat="1" applyFont="1"/>
    <xf numFmtId="3" fontId="16" fillId="0" borderId="0" xfId="1" applyNumberFormat="1" applyFont="1" applyFill="1" applyBorder="1" applyAlignment="1" applyProtection="1"/>
    <xf numFmtId="3" fontId="16" fillId="0" borderId="0" xfId="1" applyNumberFormat="1" applyFont="1"/>
    <xf numFmtId="3" fontId="15" fillId="0" borderId="0" xfId="1" applyNumberFormat="1" applyFont="1"/>
    <xf numFmtId="3" fontId="32" fillId="0" borderId="0" xfId="1" applyNumberFormat="1" applyFont="1"/>
    <xf numFmtId="3" fontId="20" fillId="0" borderId="0" xfId="1" applyNumberFormat="1" applyFont="1"/>
    <xf numFmtId="0" fontId="15" fillId="0" borderId="0" xfId="1" applyNumberFormat="1" applyFont="1" applyFill="1" applyBorder="1" applyAlignment="1" applyProtection="1"/>
    <xf numFmtId="3" fontId="15" fillId="0" borderId="0" xfId="1" applyNumberFormat="1" applyFont="1" applyFill="1" applyBorder="1" applyAlignment="1" applyProtection="1"/>
    <xf numFmtId="0" fontId="16" fillId="18" borderId="13" xfId="1" applyNumberFormat="1" applyFont="1" applyFill="1" applyBorder="1" applyAlignment="1" applyProtection="1">
      <alignment horizontal="center" vertical="center" wrapText="1"/>
    </xf>
    <xf numFmtId="0" fontId="33" fillId="0" borderId="0" xfId="1" applyNumberFormat="1" applyFont="1" applyFill="1" applyBorder="1" applyAlignment="1" applyProtection="1"/>
    <xf numFmtId="0" fontId="34" fillId="0" borderId="0" xfId="1" applyNumberFormat="1" applyFont="1" applyFill="1" applyBorder="1" applyAlignment="1" applyProtection="1"/>
    <xf numFmtId="3" fontId="35" fillId="0" borderId="0" xfId="1" applyNumberFormat="1" applyFont="1"/>
    <xf numFmtId="3" fontId="36" fillId="0" borderId="0" xfId="1" applyNumberFormat="1" applyFont="1"/>
    <xf numFmtId="3" fontId="27" fillId="0" borderId="0" xfId="1" applyNumberFormat="1" applyFont="1"/>
    <xf numFmtId="3" fontId="28" fillId="0" borderId="0" xfId="1" applyNumberFormat="1" applyFont="1" applyFill="1" applyBorder="1" applyAlignment="1" applyProtection="1"/>
    <xf numFmtId="0" fontId="23" fillId="18" borderId="32" xfId="1" applyNumberFormat="1" applyFont="1" applyFill="1" applyBorder="1" applyAlignment="1" applyProtection="1">
      <alignment horizontal="center" vertical="center" wrapText="1"/>
    </xf>
    <xf numFmtId="0" fontId="16" fillId="0" borderId="0" xfId="1" applyNumberFormat="1" applyFont="1" applyFill="1" applyBorder="1" applyAlignment="1" applyProtection="1">
      <alignment horizontal="center"/>
    </xf>
    <xf numFmtId="0" fontId="15" fillId="0" borderId="0" xfId="1" applyNumberFormat="1" applyFont="1" applyFill="1" applyBorder="1" applyAlignment="1" applyProtection="1">
      <alignment wrapText="1"/>
    </xf>
    <xf numFmtId="0" fontId="16" fillId="0" borderId="0" xfId="1" applyFont="1"/>
    <xf numFmtId="0" fontId="20" fillId="0" borderId="0" xfId="1" applyFont="1"/>
    <xf numFmtId="0" fontId="28" fillId="0" borderId="0" xfId="1" applyFont="1"/>
    <xf numFmtId="3" fontId="28" fillId="0" borderId="0" xfId="1" applyNumberFormat="1" applyFont="1"/>
    <xf numFmtId="0" fontId="35" fillId="0" borderId="0" xfId="1" applyFont="1"/>
    <xf numFmtId="0" fontId="24" fillId="0" borderId="0" xfId="1" applyFont="1"/>
    <xf numFmtId="0" fontId="27" fillId="0" borderId="0" xfId="1" applyFont="1"/>
    <xf numFmtId="0" fontId="29" fillId="0" borderId="0" xfId="1" applyFont="1"/>
    <xf numFmtId="0" fontId="32" fillId="0" borderId="0" xfId="1" applyFont="1"/>
    <xf numFmtId="3" fontId="24" fillId="0" borderId="0" xfId="1" applyNumberFormat="1" applyFont="1" applyFill="1" applyBorder="1" applyAlignment="1" applyProtection="1"/>
    <xf numFmtId="0" fontId="30" fillId="0" borderId="0" xfId="1" applyNumberFormat="1" applyFont="1" applyFill="1" applyBorder="1" applyAlignment="1" applyProtection="1">
      <alignment wrapText="1"/>
    </xf>
    <xf numFmtId="0" fontId="24" fillId="0" borderId="0" xfId="1" applyFont="1" applyAlignment="1">
      <alignment wrapText="1"/>
    </xf>
    <xf numFmtId="0" fontId="1" fillId="0" borderId="20" xfId="1" applyNumberFormat="1" applyFill="1" applyBorder="1" applyAlignment="1" applyProtection="1"/>
    <xf numFmtId="0" fontId="1" fillId="0" borderId="19" xfId="1" applyNumberFormat="1" applyFill="1" applyBorder="1" applyAlignment="1" applyProtection="1"/>
    <xf numFmtId="0" fontId="24" fillId="0" borderId="19" xfId="1" applyFont="1" applyBorder="1"/>
    <xf numFmtId="0" fontId="16" fillId="0" borderId="19" xfId="1" applyFont="1" applyBorder="1"/>
    <xf numFmtId="0" fontId="20" fillId="0" borderId="19" xfId="1" applyFont="1" applyBorder="1"/>
    <xf numFmtId="0" fontId="38" fillId="0" borderId="19" xfId="1" applyFont="1" applyBorder="1"/>
    <xf numFmtId="0" fontId="15" fillId="0" borderId="19" xfId="1" applyFont="1" applyBorder="1"/>
    <xf numFmtId="0" fontId="35" fillId="0" borderId="19" xfId="1" applyFont="1" applyBorder="1"/>
    <xf numFmtId="0" fontId="39" fillId="0" borderId="19" xfId="1" applyFont="1" applyBorder="1"/>
    <xf numFmtId="0" fontId="27" fillId="0" borderId="19" xfId="1" applyFont="1" applyBorder="1"/>
    <xf numFmtId="0" fontId="37" fillId="0" borderId="19" xfId="1" applyFont="1" applyBorder="1"/>
    <xf numFmtId="0" fontId="29" fillId="0" borderId="19" xfId="1" applyFont="1" applyBorder="1"/>
    <xf numFmtId="0" fontId="16" fillId="0" borderId="19" xfId="1" applyNumberFormat="1" applyFont="1" applyFill="1" applyBorder="1" applyAlignment="1" applyProtection="1">
      <alignment horizontal="center"/>
    </xf>
    <xf numFmtId="0" fontId="25" fillId="0" borderId="19" xfId="1" applyFont="1" applyBorder="1"/>
    <xf numFmtId="0" fontId="28" fillId="0" borderId="19" xfId="1" applyFont="1" applyBorder="1"/>
    <xf numFmtId="0" fontId="15" fillId="0" borderId="19" xfId="1" applyNumberFormat="1" applyFont="1" applyFill="1" applyBorder="1" applyAlignment="1" applyProtection="1"/>
    <xf numFmtId="3" fontId="24" fillId="0" borderId="19" xfId="1" applyNumberFormat="1" applyFont="1" applyFill="1" applyBorder="1" applyAlignment="1" applyProtection="1"/>
    <xf numFmtId="3" fontId="24" fillId="0" borderId="19" xfId="1" applyNumberFormat="1" applyFont="1" applyBorder="1"/>
    <xf numFmtId="3" fontId="28" fillId="0" borderId="19" xfId="1" applyNumberFormat="1" applyFont="1" applyBorder="1"/>
    <xf numFmtId="3" fontId="16" fillId="0" borderId="19" xfId="1" applyNumberFormat="1" applyFont="1" applyFill="1" applyBorder="1" applyAlignment="1" applyProtection="1"/>
    <xf numFmtId="3" fontId="16" fillId="0" borderId="19" xfId="1" applyNumberFormat="1" applyFont="1" applyBorder="1"/>
    <xf numFmtId="3" fontId="20" fillId="0" borderId="19" xfId="1" applyNumberFormat="1" applyFont="1" applyBorder="1"/>
    <xf numFmtId="3" fontId="15" fillId="0" borderId="19" xfId="1" applyNumberFormat="1" applyFont="1" applyFill="1" applyBorder="1" applyAlignment="1" applyProtection="1"/>
    <xf numFmtId="3" fontId="26" fillId="0" borderId="19" xfId="1" applyNumberFormat="1" applyFont="1" applyBorder="1"/>
    <xf numFmtId="3" fontId="32" fillId="0" borderId="19" xfId="1" applyNumberFormat="1" applyFont="1" applyBorder="1"/>
    <xf numFmtId="3" fontId="35" fillId="0" borderId="19" xfId="1" applyNumberFormat="1" applyFont="1" applyBorder="1"/>
    <xf numFmtId="3" fontId="36" fillId="0" borderId="19" xfId="1" applyNumberFormat="1" applyFont="1" applyBorder="1"/>
    <xf numFmtId="3" fontId="27" fillId="0" borderId="19" xfId="1" applyNumberFormat="1" applyFont="1" applyBorder="1"/>
    <xf numFmtId="3" fontId="28" fillId="0" borderId="19" xfId="1" applyNumberFormat="1" applyFont="1" applyFill="1" applyBorder="1" applyAlignment="1" applyProtection="1"/>
    <xf numFmtId="3" fontId="25" fillId="0" borderId="19" xfId="1" applyNumberFormat="1" applyFont="1" applyBorder="1"/>
    <xf numFmtId="0" fontId="31" fillId="0" borderId="19" xfId="1" applyNumberFormat="1" applyFont="1" applyFill="1" applyBorder="1" applyAlignment="1" applyProtection="1">
      <alignment vertical="center"/>
    </xf>
    <xf numFmtId="3" fontId="1" fillId="0" borderId="0" xfId="1" applyNumberFormat="1" applyFill="1" applyBorder="1" applyAlignment="1" applyProtection="1"/>
    <xf numFmtId="0" fontId="22" fillId="0" borderId="0" xfId="1" applyNumberFormat="1" applyFont="1" applyFill="1" applyBorder="1" applyAlignment="1" applyProtection="1"/>
    <xf numFmtId="1" fontId="15" fillId="0" borderId="17" xfId="1" applyNumberFormat="1" applyFont="1" applyFill="1" applyBorder="1" applyAlignment="1" applyProtection="1">
      <alignment horizontal="left" wrapText="1"/>
    </xf>
    <xf numFmtId="3" fontId="15" fillId="0" borderId="0" xfId="1" applyNumberFormat="1" applyFont="1" applyBorder="1"/>
    <xf numFmtId="3" fontId="15" fillId="0" borderId="34" xfId="1" applyNumberFormat="1" applyFont="1" applyBorder="1"/>
    <xf numFmtId="0" fontId="1" fillId="0" borderId="35" xfId="1" applyNumberFormat="1" applyFill="1" applyBorder="1" applyAlignment="1" applyProtection="1"/>
    <xf numFmtId="3" fontId="15" fillId="0" borderId="35" xfId="1" applyNumberFormat="1" applyFont="1" applyBorder="1"/>
    <xf numFmtId="3" fontId="15" fillId="0" borderId="36" xfId="1" applyNumberFormat="1" applyFont="1" applyBorder="1"/>
    <xf numFmtId="0" fontId="40" fillId="0" borderId="0" xfId="1" applyNumberFormat="1" applyFont="1" applyFill="1" applyBorder="1" applyAlignment="1" applyProtection="1"/>
    <xf numFmtId="1" fontId="16" fillId="0" borderId="26" xfId="1" applyNumberFormat="1" applyFont="1" applyBorder="1" applyAlignment="1">
      <alignment horizontal="left" vertical="top" wrapText="1"/>
    </xf>
    <xf numFmtId="1" fontId="16" fillId="0" borderId="26" xfId="1" applyNumberFormat="1" applyFont="1" applyFill="1" applyBorder="1" applyAlignment="1">
      <alignment horizontal="right" vertical="top" wrapText="1"/>
    </xf>
    <xf numFmtId="1" fontId="16" fillId="19" borderId="26" xfId="1" applyNumberFormat="1" applyFont="1" applyFill="1" applyBorder="1" applyAlignment="1">
      <alignment horizontal="right" vertical="top" wrapText="1"/>
    </xf>
    <xf numFmtId="164" fontId="15" fillId="0" borderId="19" xfId="1" applyNumberFormat="1" applyFont="1" applyFill="1" applyBorder="1" applyAlignment="1" applyProtection="1"/>
    <xf numFmtId="164" fontId="15" fillId="0" borderId="19" xfId="29" applyNumberFormat="1" applyFont="1" applyFill="1" applyBorder="1" applyAlignment="1" applyProtection="1"/>
    <xf numFmtId="0" fontId="15" fillId="0" borderId="19" xfId="1" applyNumberFormat="1" applyFont="1" applyFill="1" applyBorder="1" applyAlignment="1" applyProtection="1">
      <alignment wrapText="1"/>
    </xf>
    <xf numFmtId="3" fontId="42" fillId="0" borderId="0" xfId="1" applyNumberFormat="1" applyFont="1" applyFill="1" applyBorder="1" applyAlignment="1" applyProtection="1"/>
    <xf numFmtId="3" fontId="42" fillId="0" borderId="19" xfId="1" applyNumberFormat="1" applyFont="1" applyFill="1" applyBorder="1" applyAlignment="1" applyProtection="1"/>
    <xf numFmtId="0" fontId="1" fillId="0" borderId="33" xfId="1" applyNumberFormat="1" applyFill="1" applyBorder="1" applyAlignment="1" applyProtection="1"/>
    <xf numFmtId="0" fontId="41" fillId="0" borderId="0" xfId="1" applyFont="1"/>
    <xf numFmtId="0" fontId="41" fillId="0" borderId="0" xfId="1" applyNumberFormat="1" applyFont="1" applyFill="1" applyBorder="1" applyAlignment="1" applyProtection="1"/>
    <xf numFmtId="0" fontId="27" fillId="0" borderId="19" xfId="1" applyNumberFormat="1" applyFont="1" applyFill="1" applyBorder="1" applyAlignment="1" applyProtection="1"/>
    <xf numFmtId="0" fontId="27" fillId="0" borderId="0" xfId="1" applyNumberFormat="1" applyFont="1" applyFill="1" applyBorder="1" applyAlignment="1" applyProtection="1"/>
    <xf numFmtId="0" fontId="18" fillId="0" borderId="0" xfId="1" applyNumberFormat="1" applyFont="1" applyFill="1" applyBorder="1" applyAlignment="1" applyProtection="1">
      <alignment horizontal="center" vertical="center" wrapText="1"/>
    </xf>
    <xf numFmtId="0" fontId="20" fillId="0" borderId="27" xfId="1" applyFont="1" applyFill="1" applyBorder="1" applyAlignment="1">
      <alignment horizontal="center" vertical="center"/>
    </xf>
    <xf numFmtId="0" fontId="21" fillId="0" borderId="28" xfId="1" applyFont="1" applyFill="1" applyBorder="1" applyAlignment="1">
      <alignment horizontal="center" vertical="center"/>
    </xf>
    <xf numFmtId="0" fontId="21" fillId="0" borderId="29" xfId="1" applyFont="1" applyFill="1" applyBorder="1" applyAlignment="1">
      <alignment horizontal="center" vertical="center"/>
    </xf>
    <xf numFmtId="3" fontId="16" fillId="0" borderId="27" xfId="1" applyNumberFormat="1" applyFont="1" applyBorder="1" applyAlignment="1">
      <alignment horizontal="center"/>
    </xf>
    <xf numFmtId="3" fontId="16" fillId="0" borderId="28" xfId="1" applyNumberFormat="1" applyFont="1" applyBorder="1" applyAlignment="1">
      <alignment horizontal="center"/>
    </xf>
    <xf numFmtId="3" fontId="16" fillId="0" borderId="29" xfId="1" applyNumberFormat="1" applyFont="1" applyBorder="1" applyAlignment="1">
      <alignment horizontal="center"/>
    </xf>
  </cellXfs>
  <cellStyles count="3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29"/>
    <cellStyle name="Explanatory Text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1"/>
    <cellStyle name="Total 2" xfId="3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54"/>
  <sheetViews>
    <sheetView topLeftCell="B1" workbookViewId="0">
      <selection activeCell="B11" sqref="B11"/>
    </sheetView>
  </sheetViews>
  <sheetFormatPr defaultRowHeight="12.75"/>
  <cols>
    <col min="1" max="1" width="53.42578125" style="1" customWidth="1"/>
    <col min="2" max="2" width="16.7109375" style="1" customWidth="1"/>
    <col min="3" max="4" width="15" style="1" customWidth="1"/>
    <col min="5" max="5" width="13.85546875" style="1" customWidth="1"/>
    <col min="6" max="6" width="11.42578125" style="1" customWidth="1"/>
    <col min="7" max="7" width="11.28515625" style="1" customWidth="1"/>
    <col min="8" max="8" width="12.7109375" style="1" customWidth="1"/>
    <col min="9" max="9" width="10.5703125" style="1" customWidth="1"/>
    <col min="10" max="10" width="10.5703125" style="117" customWidth="1"/>
    <col min="11" max="11" width="10.140625" style="1" customWidth="1"/>
    <col min="12" max="12" width="9.85546875" style="117" customWidth="1"/>
    <col min="13" max="13" width="9.140625" style="1"/>
    <col min="14" max="14" width="9.140625" style="117"/>
    <col min="15" max="256" width="9.140625" style="1"/>
    <col min="257" max="257" width="53.42578125" style="1" customWidth="1"/>
    <col min="258" max="258" width="16.7109375" style="1" customWidth="1"/>
    <col min="259" max="260" width="15" style="1" customWidth="1"/>
    <col min="261" max="261" width="13.85546875" style="1" customWidth="1"/>
    <col min="262" max="262" width="11.42578125" style="1" customWidth="1"/>
    <col min="263" max="263" width="11.28515625" style="1" customWidth="1"/>
    <col min="264" max="264" width="12.7109375" style="1" customWidth="1"/>
    <col min="265" max="266" width="10.5703125" style="1" customWidth="1"/>
    <col min="267" max="267" width="10.140625" style="1" customWidth="1"/>
    <col min="268" max="268" width="9.85546875" style="1" customWidth="1"/>
    <col min="269" max="512" width="9.140625" style="1"/>
    <col min="513" max="513" width="53.42578125" style="1" customWidth="1"/>
    <col min="514" max="514" width="16.7109375" style="1" customWidth="1"/>
    <col min="515" max="516" width="15" style="1" customWidth="1"/>
    <col min="517" max="517" width="13.85546875" style="1" customWidth="1"/>
    <col min="518" max="518" width="11.42578125" style="1" customWidth="1"/>
    <col min="519" max="519" width="11.28515625" style="1" customWidth="1"/>
    <col min="520" max="520" width="12.7109375" style="1" customWidth="1"/>
    <col min="521" max="522" width="10.5703125" style="1" customWidth="1"/>
    <col min="523" max="523" width="10.140625" style="1" customWidth="1"/>
    <col min="524" max="524" width="9.85546875" style="1" customWidth="1"/>
    <col min="525" max="768" width="9.140625" style="1"/>
    <col min="769" max="769" width="53.42578125" style="1" customWidth="1"/>
    <col min="770" max="770" width="16.7109375" style="1" customWidth="1"/>
    <col min="771" max="772" width="15" style="1" customWidth="1"/>
    <col min="773" max="773" width="13.85546875" style="1" customWidth="1"/>
    <col min="774" max="774" width="11.42578125" style="1" customWidth="1"/>
    <col min="775" max="775" width="11.28515625" style="1" customWidth="1"/>
    <col min="776" max="776" width="12.7109375" style="1" customWidth="1"/>
    <col min="777" max="778" width="10.5703125" style="1" customWidth="1"/>
    <col min="779" max="779" width="10.140625" style="1" customWidth="1"/>
    <col min="780" max="780" width="9.85546875" style="1" customWidth="1"/>
    <col min="781" max="1024" width="9.140625" style="1"/>
    <col min="1025" max="1025" width="53.42578125" style="1" customWidth="1"/>
    <col min="1026" max="1026" width="16.7109375" style="1" customWidth="1"/>
    <col min="1027" max="1028" width="15" style="1" customWidth="1"/>
    <col min="1029" max="1029" width="13.85546875" style="1" customWidth="1"/>
    <col min="1030" max="1030" width="11.42578125" style="1" customWidth="1"/>
    <col min="1031" max="1031" width="11.28515625" style="1" customWidth="1"/>
    <col min="1032" max="1032" width="12.7109375" style="1" customWidth="1"/>
    <col min="1033" max="1034" width="10.5703125" style="1" customWidth="1"/>
    <col min="1035" max="1035" width="10.140625" style="1" customWidth="1"/>
    <col min="1036" max="1036" width="9.85546875" style="1" customWidth="1"/>
    <col min="1037" max="1280" width="9.140625" style="1"/>
    <col min="1281" max="1281" width="53.42578125" style="1" customWidth="1"/>
    <col min="1282" max="1282" width="16.7109375" style="1" customWidth="1"/>
    <col min="1283" max="1284" width="15" style="1" customWidth="1"/>
    <col min="1285" max="1285" width="13.85546875" style="1" customWidth="1"/>
    <col min="1286" max="1286" width="11.42578125" style="1" customWidth="1"/>
    <col min="1287" max="1287" width="11.28515625" style="1" customWidth="1"/>
    <col min="1288" max="1288" width="12.7109375" style="1" customWidth="1"/>
    <col min="1289" max="1290" width="10.5703125" style="1" customWidth="1"/>
    <col min="1291" max="1291" width="10.140625" style="1" customWidth="1"/>
    <col min="1292" max="1292" width="9.85546875" style="1" customWidth="1"/>
    <col min="1293" max="1536" width="9.140625" style="1"/>
    <col min="1537" max="1537" width="53.42578125" style="1" customWidth="1"/>
    <col min="1538" max="1538" width="16.7109375" style="1" customWidth="1"/>
    <col min="1539" max="1540" width="15" style="1" customWidth="1"/>
    <col min="1541" max="1541" width="13.85546875" style="1" customWidth="1"/>
    <col min="1542" max="1542" width="11.42578125" style="1" customWidth="1"/>
    <col min="1543" max="1543" width="11.28515625" style="1" customWidth="1"/>
    <col min="1544" max="1544" width="12.7109375" style="1" customWidth="1"/>
    <col min="1545" max="1546" width="10.5703125" style="1" customWidth="1"/>
    <col min="1547" max="1547" width="10.140625" style="1" customWidth="1"/>
    <col min="1548" max="1548" width="9.85546875" style="1" customWidth="1"/>
    <col min="1549" max="1792" width="9.140625" style="1"/>
    <col min="1793" max="1793" width="53.42578125" style="1" customWidth="1"/>
    <col min="1794" max="1794" width="16.7109375" style="1" customWidth="1"/>
    <col min="1795" max="1796" width="15" style="1" customWidth="1"/>
    <col min="1797" max="1797" width="13.85546875" style="1" customWidth="1"/>
    <col min="1798" max="1798" width="11.42578125" style="1" customWidth="1"/>
    <col min="1799" max="1799" width="11.28515625" style="1" customWidth="1"/>
    <col min="1800" max="1800" width="12.7109375" style="1" customWidth="1"/>
    <col min="1801" max="1802" width="10.5703125" style="1" customWidth="1"/>
    <col min="1803" max="1803" width="10.140625" style="1" customWidth="1"/>
    <col min="1804" max="1804" width="9.85546875" style="1" customWidth="1"/>
    <col min="1805" max="2048" width="9.140625" style="1"/>
    <col min="2049" max="2049" width="53.42578125" style="1" customWidth="1"/>
    <col min="2050" max="2050" width="16.7109375" style="1" customWidth="1"/>
    <col min="2051" max="2052" width="15" style="1" customWidth="1"/>
    <col min="2053" max="2053" width="13.85546875" style="1" customWidth="1"/>
    <col min="2054" max="2054" width="11.42578125" style="1" customWidth="1"/>
    <col min="2055" max="2055" width="11.28515625" style="1" customWidth="1"/>
    <col min="2056" max="2056" width="12.7109375" style="1" customWidth="1"/>
    <col min="2057" max="2058" width="10.5703125" style="1" customWidth="1"/>
    <col min="2059" max="2059" width="10.140625" style="1" customWidth="1"/>
    <col min="2060" max="2060" width="9.85546875" style="1" customWidth="1"/>
    <col min="2061" max="2304" width="9.140625" style="1"/>
    <col min="2305" max="2305" width="53.42578125" style="1" customWidth="1"/>
    <col min="2306" max="2306" width="16.7109375" style="1" customWidth="1"/>
    <col min="2307" max="2308" width="15" style="1" customWidth="1"/>
    <col min="2309" max="2309" width="13.85546875" style="1" customWidth="1"/>
    <col min="2310" max="2310" width="11.42578125" style="1" customWidth="1"/>
    <col min="2311" max="2311" width="11.28515625" style="1" customWidth="1"/>
    <col min="2312" max="2312" width="12.7109375" style="1" customWidth="1"/>
    <col min="2313" max="2314" width="10.5703125" style="1" customWidth="1"/>
    <col min="2315" max="2315" width="10.140625" style="1" customWidth="1"/>
    <col min="2316" max="2316" width="9.85546875" style="1" customWidth="1"/>
    <col min="2317" max="2560" width="9.140625" style="1"/>
    <col min="2561" max="2561" width="53.42578125" style="1" customWidth="1"/>
    <col min="2562" max="2562" width="16.7109375" style="1" customWidth="1"/>
    <col min="2563" max="2564" width="15" style="1" customWidth="1"/>
    <col min="2565" max="2565" width="13.85546875" style="1" customWidth="1"/>
    <col min="2566" max="2566" width="11.42578125" style="1" customWidth="1"/>
    <col min="2567" max="2567" width="11.28515625" style="1" customWidth="1"/>
    <col min="2568" max="2568" width="12.7109375" style="1" customWidth="1"/>
    <col min="2569" max="2570" width="10.5703125" style="1" customWidth="1"/>
    <col min="2571" max="2571" width="10.140625" style="1" customWidth="1"/>
    <col min="2572" max="2572" width="9.85546875" style="1" customWidth="1"/>
    <col min="2573" max="2816" width="9.140625" style="1"/>
    <col min="2817" max="2817" width="53.42578125" style="1" customWidth="1"/>
    <col min="2818" max="2818" width="16.7109375" style="1" customWidth="1"/>
    <col min="2819" max="2820" width="15" style="1" customWidth="1"/>
    <col min="2821" max="2821" width="13.85546875" style="1" customWidth="1"/>
    <col min="2822" max="2822" width="11.42578125" style="1" customWidth="1"/>
    <col min="2823" max="2823" width="11.28515625" style="1" customWidth="1"/>
    <col min="2824" max="2824" width="12.7109375" style="1" customWidth="1"/>
    <col min="2825" max="2826" width="10.5703125" style="1" customWidth="1"/>
    <col min="2827" max="2827" width="10.140625" style="1" customWidth="1"/>
    <col min="2828" max="2828" width="9.85546875" style="1" customWidth="1"/>
    <col min="2829" max="3072" width="9.140625" style="1"/>
    <col min="3073" max="3073" width="53.42578125" style="1" customWidth="1"/>
    <col min="3074" max="3074" width="16.7109375" style="1" customWidth="1"/>
    <col min="3075" max="3076" width="15" style="1" customWidth="1"/>
    <col min="3077" max="3077" width="13.85546875" style="1" customWidth="1"/>
    <col min="3078" max="3078" width="11.42578125" style="1" customWidth="1"/>
    <col min="3079" max="3079" width="11.28515625" style="1" customWidth="1"/>
    <col min="3080" max="3080" width="12.7109375" style="1" customWidth="1"/>
    <col min="3081" max="3082" width="10.5703125" style="1" customWidth="1"/>
    <col min="3083" max="3083" width="10.140625" style="1" customWidth="1"/>
    <col min="3084" max="3084" width="9.85546875" style="1" customWidth="1"/>
    <col min="3085" max="3328" width="9.140625" style="1"/>
    <col min="3329" max="3329" width="53.42578125" style="1" customWidth="1"/>
    <col min="3330" max="3330" width="16.7109375" style="1" customWidth="1"/>
    <col min="3331" max="3332" width="15" style="1" customWidth="1"/>
    <col min="3333" max="3333" width="13.85546875" style="1" customWidth="1"/>
    <col min="3334" max="3334" width="11.42578125" style="1" customWidth="1"/>
    <col min="3335" max="3335" width="11.28515625" style="1" customWidth="1"/>
    <col min="3336" max="3336" width="12.7109375" style="1" customWidth="1"/>
    <col min="3337" max="3338" width="10.5703125" style="1" customWidth="1"/>
    <col min="3339" max="3339" width="10.140625" style="1" customWidth="1"/>
    <col min="3340" max="3340" width="9.85546875" style="1" customWidth="1"/>
    <col min="3341" max="3584" width="9.140625" style="1"/>
    <col min="3585" max="3585" width="53.42578125" style="1" customWidth="1"/>
    <col min="3586" max="3586" width="16.7109375" style="1" customWidth="1"/>
    <col min="3587" max="3588" width="15" style="1" customWidth="1"/>
    <col min="3589" max="3589" width="13.85546875" style="1" customWidth="1"/>
    <col min="3590" max="3590" width="11.42578125" style="1" customWidth="1"/>
    <col min="3591" max="3591" width="11.28515625" style="1" customWidth="1"/>
    <col min="3592" max="3592" width="12.7109375" style="1" customWidth="1"/>
    <col min="3593" max="3594" width="10.5703125" style="1" customWidth="1"/>
    <col min="3595" max="3595" width="10.140625" style="1" customWidth="1"/>
    <col min="3596" max="3596" width="9.85546875" style="1" customWidth="1"/>
    <col min="3597" max="3840" width="9.140625" style="1"/>
    <col min="3841" max="3841" width="53.42578125" style="1" customWidth="1"/>
    <col min="3842" max="3842" width="16.7109375" style="1" customWidth="1"/>
    <col min="3843" max="3844" width="15" style="1" customWidth="1"/>
    <col min="3845" max="3845" width="13.85546875" style="1" customWidth="1"/>
    <col min="3846" max="3846" width="11.42578125" style="1" customWidth="1"/>
    <col min="3847" max="3847" width="11.28515625" style="1" customWidth="1"/>
    <col min="3848" max="3848" width="12.7109375" style="1" customWidth="1"/>
    <col min="3849" max="3850" width="10.5703125" style="1" customWidth="1"/>
    <col min="3851" max="3851" width="10.140625" style="1" customWidth="1"/>
    <col min="3852" max="3852" width="9.85546875" style="1" customWidth="1"/>
    <col min="3853" max="4096" width="9.140625" style="1"/>
    <col min="4097" max="4097" width="53.42578125" style="1" customWidth="1"/>
    <col min="4098" max="4098" width="16.7109375" style="1" customWidth="1"/>
    <col min="4099" max="4100" width="15" style="1" customWidth="1"/>
    <col min="4101" max="4101" width="13.85546875" style="1" customWidth="1"/>
    <col min="4102" max="4102" width="11.42578125" style="1" customWidth="1"/>
    <col min="4103" max="4103" width="11.28515625" style="1" customWidth="1"/>
    <col min="4104" max="4104" width="12.7109375" style="1" customWidth="1"/>
    <col min="4105" max="4106" width="10.5703125" style="1" customWidth="1"/>
    <col min="4107" max="4107" width="10.140625" style="1" customWidth="1"/>
    <col min="4108" max="4108" width="9.85546875" style="1" customWidth="1"/>
    <col min="4109" max="4352" width="9.140625" style="1"/>
    <col min="4353" max="4353" width="53.42578125" style="1" customWidth="1"/>
    <col min="4354" max="4354" width="16.7109375" style="1" customWidth="1"/>
    <col min="4355" max="4356" width="15" style="1" customWidth="1"/>
    <col min="4357" max="4357" width="13.85546875" style="1" customWidth="1"/>
    <col min="4358" max="4358" width="11.42578125" style="1" customWidth="1"/>
    <col min="4359" max="4359" width="11.28515625" style="1" customWidth="1"/>
    <col min="4360" max="4360" width="12.7109375" style="1" customWidth="1"/>
    <col min="4361" max="4362" width="10.5703125" style="1" customWidth="1"/>
    <col min="4363" max="4363" width="10.140625" style="1" customWidth="1"/>
    <col min="4364" max="4364" width="9.85546875" style="1" customWidth="1"/>
    <col min="4365" max="4608" width="9.140625" style="1"/>
    <col min="4609" max="4609" width="53.42578125" style="1" customWidth="1"/>
    <col min="4610" max="4610" width="16.7109375" style="1" customWidth="1"/>
    <col min="4611" max="4612" width="15" style="1" customWidth="1"/>
    <col min="4613" max="4613" width="13.85546875" style="1" customWidth="1"/>
    <col min="4614" max="4614" width="11.42578125" style="1" customWidth="1"/>
    <col min="4615" max="4615" width="11.28515625" style="1" customWidth="1"/>
    <col min="4616" max="4616" width="12.7109375" style="1" customWidth="1"/>
    <col min="4617" max="4618" width="10.5703125" style="1" customWidth="1"/>
    <col min="4619" max="4619" width="10.140625" style="1" customWidth="1"/>
    <col min="4620" max="4620" width="9.85546875" style="1" customWidth="1"/>
    <col min="4621" max="4864" width="9.140625" style="1"/>
    <col min="4865" max="4865" width="53.42578125" style="1" customWidth="1"/>
    <col min="4866" max="4866" width="16.7109375" style="1" customWidth="1"/>
    <col min="4867" max="4868" width="15" style="1" customWidth="1"/>
    <col min="4869" max="4869" width="13.85546875" style="1" customWidth="1"/>
    <col min="4870" max="4870" width="11.42578125" style="1" customWidth="1"/>
    <col min="4871" max="4871" width="11.28515625" style="1" customWidth="1"/>
    <col min="4872" max="4872" width="12.7109375" style="1" customWidth="1"/>
    <col min="4873" max="4874" width="10.5703125" style="1" customWidth="1"/>
    <col min="4875" max="4875" width="10.140625" style="1" customWidth="1"/>
    <col min="4876" max="4876" width="9.85546875" style="1" customWidth="1"/>
    <col min="4877" max="5120" width="9.140625" style="1"/>
    <col min="5121" max="5121" width="53.42578125" style="1" customWidth="1"/>
    <col min="5122" max="5122" width="16.7109375" style="1" customWidth="1"/>
    <col min="5123" max="5124" width="15" style="1" customWidth="1"/>
    <col min="5125" max="5125" width="13.85546875" style="1" customWidth="1"/>
    <col min="5126" max="5126" width="11.42578125" style="1" customWidth="1"/>
    <col min="5127" max="5127" width="11.28515625" style="1" customWidth="1"/>
    <col min="5128" max="5128" width="12.7109375" style="1" customWidth="1"/>
    <col min="5129" max="5130" width="10.5703125" style="1" customWidth="1"/>
    <col min="5131" max="5131" width="10.140625" style="1" customWidth="1"/>
    <col min="5132" max="5132" width="9.85546875" style="1" customWidth="1"/>
    <col min="5133" max="5376" width="9.140625" style="1"/>
    <col min="5377" max="5377" width="53.42578125" style="1" customWidth="1"/>
    <col min="5378" max="5378" width="16.7109375" style="1" customWidth="1"/>
    <col min="5379" max="5380" width="15" style="1" customWidth="1"/>
    <col min="5381" max="5381" width="13.85546875" style="1" customWidth="1"/>
    <col min="5382" max="5382" width="11.42578125" style="1" customWidth="1"/>
    <col min="5383" max="5383" width="11.28515625" style="1" customWidth="1"/>
    <col min="5384" max="5384" width="12.7109375" style="1" customWidth="1"/>
    <col min="5385" max="5386" width="10.5703125" style="1" customWidth="1"/>
    <col min="5387" max="5387" width="10.140625" style="1" customWidth="1"/>
    <col min="5388" max="5388" width="9.85546875" style="1" customWidth="1"/>
    <col min="5389" max="5632" width="9.140625" style="1"/>
    <col min="5633" max="5633" width="53.42578125" style="1" customWidth="1"/>
    <col min="5634" max="5634" width="16.7109375" style="1" customWidth="1"/>
    <col min="5635" max="5636" width="15" style="1" customWidth="1"/>
    <col min="5637" max="5637" width="13.85546875" style="1" customWidth="1"/>
    <col min="5638" max="5638" width="11.42578125" style="1" customWidth="1"/>
    <col min="5639" max="5639" width="11.28515625" style="1" customWidth="1"/>
    <col min="5640" max="5640" width="12.7109375" style="1" customWidth="1"/>
    <col min="5641" max="5642" width="10.5703125" style="1" customWidth="1"/>
    <col min="5643" max="5643" width="10.140625" style="1" customWidth="1"/>
    <col min="5644" max="5644" width="9.85546875" style="1" customWidth="1"/>
    <col min="5645" max="5888" width="9.140625" style="1"/>
    <col min="5889" max="5889" width="53.42578125" style="1" customWidth="1"/>
    <col min="5890" max="5890" width="16.7109375" style="1" customWidth="1"/>
    <col min="5891" max="5892" width="15" style="1" customWidth="1"/>
    <col min="5893" max="5893" width="13.85546875" style="1" customWidth="1"/>
    <col min="5894" max="5894" width="11.42578125" style="1" customWidth="1"/>
    <col min="5895" max="5895" width="11.28515625" style="1" customWidth="1"/>
    <col min="5896" max="5896" width="12.7109375" style="1" customWidth="1"/>
    <col min="5897" max="5898" width="10.5703125" style="1" customWidth="1"/>
    <col min="5899" max="5899" width="10.140625" style="1" customWidth="1"/>
    <col min="5900" max="5900" width="9.85546875" style="1" customWidth="1"/>
    <col min="5901" max="6144" width="9.140625" style="1"/>
    <col min="6145" max="6145" width="53.42578125" style="1" customWidth="1"/>
    <col min="6146" max="6146" width="16.7109375" style="1" customWidth="1"/>
    <col min="6147" max="6148" width="15" style="1" customWidth="1"/>
    <col min="6149" max="6149" width="13.85546875" style="1" customWidth="1"/>
    <col min="6150" max="6150" width="11.42578125" style="1" customWidth="1"/>
    <col min="6151" max="6151" width="11.28515625" style="1" customWidth="1"/>
    <col min="6152" max="6152" width="12.7109375" style="1" customWidth="1"/>
    <col min="6153" max="6154" width="10.5703125" style="1" customWidth="1"/>
    <col min="6155" max="6155" width="10.140625" style="1" customWidth="1"/>
    <col min="6156" max="6156" width="9.85546875" style="1" customWidth="1"/>
    <col min="6157" max="6400" width="9.140625" style="1"/>
    <col min="6401" max="6401" width="53.42578125" style="1" customWidth="1"/>
    <col min="6402" max="6402" width="16.7109375" style="1" customWidth="1"/>
    <col min="6403" max="6404" width="15" style="1" customWidth="1"/>
    <col min="6405" max="6405" width="13.85546875" style="1" customWidth="1"/>
    <col min="6406" max="6406" width="11.42578125" style="1" customWidth="1"/>
    <col min="6407" max="6407" width="11.28515625" style="1" customWidth="1"/>
    <col min="6408" max="6408" width="12.7109375" style="1" customWidth="1"/>
    <col min="6409" max="6410" width="10.5703125" style="1" customWidth="1"/>
    <col min="6411" max="6411" width="10.140625" style="1" customWidth="1"/>
    <col min="6412" max="6412" width="9.85546875" style="1" customWidth="1"/>
    <col min="6413" max="6656" width="9.140625" style="1"/>
    <col min="6657" max="6657" width="53.42578125" style="1" customWidth="1"/>
    <col min="6658" max="6658" width="16.7109375" style="1" customWidth="1"/>
    <col min="6659" max="6660" width="15" style="1" customWidth="1"/>
    <col min="6661" max="6661" width="13.85546875" style="1" customWidth="1"/>
    <col min="6662" max="6662" width="11.42578125" style="1" customWidth="1"/>
    <col min="6663" max="6663" width="11.28515625" style="1" customWidth="1"/>
    <col min="6664" max="6664" width="12.7109375" style="1" customWidth="1"/>
    <col min="6665" max="6666" width="10.5703125" style="1" customWidth="1"/>
    <col min="6667" max="6667" width="10.140625" style="1" customWidth="1"/>
    <col min="6668" max="6668" width="9.85546875" style="1" customWidth="1"/>
    <col min="6669" max="6912" width="9.140625" style="1"/>
    <col min="6913" max="6913" width="53.42578125" style="1" customWidth="1"/>
    <col min="6914" max="6914" width="16.7109375" style="1" customWidth="1"/>
    <col min="6915" max="6916" width="15" style="1" customWidth="1"/>
    <col min="6917" max="6917" width="13.85546875" style="1" customWidth="1"/>
    <col min="6918" max="6918" width="11.42578125" style="1" customWidth="1"/>
    <col min="6919" max="6919" width="11.28515625" style="1" customWidth="1"/>
    <col min="6920" max="6920" width="12.7109375" style="1" customWidth="1"/>
    <col min="6921" max="6922" width="10.5703125" style="1" customWidth="1"/>
    <col min="6923" max="6923" width="10.140625" style="1" customWidth="1"/>
    <col min="6924" max="6924" width="9.85546875" style="1" customWidth="1"/>
    <col min="6925" max="7168" width="9.140625" style="1"/>
    <col min="7169" max="7169" width="53.42578125" style="1" customWidth="1"/>
    <col min="7170" max="7170" width="16.7109375" style="1" customWidth="1"/>
    <col min="7171" max="7172" width="15" style="1" customWidth="1"/>
    <col min="7173" max="7173" width="13.85546875" style="1" customWidth="1"/>
    <col min="7174" max="7174" width="11.42578125" style="1" customWidth="1"/>
    <col min="7175" max="7175" width="11.28515625" style="1" customWidth="1"/>
    <col min="7176" max="7176" width="12.7109375" style="1" customWidth="1"/>
    <col min="7177" max="7178" width="10.5703125" style="1" customWidth="1"/>
    <col min="7179" max="7179" width="10.140625" style="1" customWidth="1"/>
    <col min="7180" max="7180" width="9.85546875" style="1" customWidth="1"/>
    <col min="7181" max="7424" width="9.140625" style="1"/>
    <col min="7425" max="7425" width="53.42578125" style="1" customWidth="1"/>
    <col min="7426" max="7426" width="16.7109375" style="1" customWidth="1"/>
    <col min="7427" max="7428" width="15" style="1" customWidth="1"/>
    <col min="7429" max="7429" width="13.85546875" style="1" customWidth="1"/>
    <col min="7430" max="7430" width="11.42578125" style="1" customWidth="1"/>
    <col min="7431" max="7431" width="11.28515625" style="1" customWidth="1"/>
    <col min="7432" max="7432" width="12.7109375" style="1" customWidth="1"/>
    <col min="7433" max="7434" width="10.5703125" style="1" customWidth="1"/>
    <col min="7435" max="7435" width="10.140625" style="1" customWidth="1"/>
    <col min="7436" max="7436" width="9.85546875" style="1" customWidth="1"/>
    <col min="7437" max="7680" width="9.140625" style="1"/>
    <col min="7681" max="7681" width="53.42578125" style="1" customWidth="1"/>
    <col min="7682" max="7682" width="16.7109375" style="1" customWidth="1"/>
    <col min="7683" max="7684" width="15" style="1" customWidth="1"/>
    <col min="7685" max="7685" width="13.85546875" style="1" customWidth="1"/>
    <col min="7686" max="7686" width="11.42578125" style="1" customWidth="1"/>
    <col min="7687" max="7687" width="11.28515625" style="1" customWidth="1"/>
    <col min="7688" max="7688" width="12.7109375" style="1" customWidth="1"/>
    <col min="7689" max="7690" width="10.5703125" style="1" customWidth="1"/>
    <col min="7691" max="7691" width="10.140625" style="1" customWidth="1"/>
    <col min="7692" max="7692" width="9.85546875" style="1" customWidth="1"/>
    <col min="7693" max="7936" width="9.140625" style="1"/>
    <col min="7937" max="7937" width="53.42578125" style="1" customWidth="1"/>
    <col min="7938" max="7938" width="16.7109375" style="1" customWidth="1"/>
    <col min="7939" max="7940" width="15" style="1" customWidth="1"/>
    <col min="7941" max="7941" width="13.85546875" style="1" customWidth="1"/>
    <col min="7942" max="7942" width="11.42578125" style="1" customWidth="1"/>
    <col min="7943" max="7943" width="11.28515625" style="1" customWidth="1"/>
    <col min="7944" max="7944" width="12.7109375" style="1" customWidth="1"/>
    <col min="7945" max="7946" width="10.5703125" style="1" customWidth="1"/>
    <col min="7947" max="7947" width="10.140625" style="1" customWidth="1"/>
    <col min="7948" max="7948" width="9.85546875" style="1" customWidth="1"/>
    <col min="7949" max="8192" width="9.140625" style="1"/>
    <col min="8193" max="8193" width="53.42578125" style="1" customWidth="1"/>
    <col min="8194" max="8194" width="16.7109375" style="1" customWidth="1"/>
    <col min="8195" max="8196" width="15" style="1" customWidth="1"/>
    <col min="8197" max="8197" width="13.85546875" style="1" customWidth="1"/>
    <col min="8198" max="8198" width="11.42578125" style="1" customWidth="1"/>
    <col min="8199" max="8199" width="11.28515625" style="1" customWidth="1"/>
    <col min="8200" max="8200" width="12.7109375" style="1" customWidth="1"/>
    <col min="8201" max="8202" width="10.5703125" style="1" customWidth="1"/>
    <col min="8203" max="8203" width="10.140625" style="1" customWidth="1"/>
    <col min="8204" max="8204" width="9.85546875" style="1" customWidth="1"/>
    <col min="8205" max="8448" width="9.140625" style="1"/>
    <col min="8449" max="8449" width="53.42578125" style="1" customWidth="1"/>
    <col min="8450" max="8450" width="16.7109375" style="1" customWidth="1"/>
    <col min="8451" max="8452" width="15" style="1" customWidth="1"/>
    <col min="8453" max="8453" width="13.85546875" style="1" customWidth="1"/>
    <col min="8454" max="8454" width="11.42578125" style="1" customWidth="1"/>
    <col min="8455" max="8455" width="11.28515625" style="1" customWidth="1"/>
    <col min="8456" max="8456" width="12.7109375" style="1" customWidth="1"/>
    <col min="8457" max="8458" width="10.5703125" style="1" customWidth="1"/>
    <col min="8459" max="8459" width="10.140625" style="1" customWidth="1"/>
    <col min="8460" max="8460" width="9.85546875" style="1" customWidth="1"/>
    <col min="8461" max="8704" width="9.140625" style="1"/>
    <col min="8705" max="8705" width="53.42578125" style="1" customWidth="1"/>
    <col min="8706" max="8706" width="16.7109375" style="1" customWidth="1"/>
    <col min="8707" max="8708" width="15" style="1" customWidth="1"/>
    <col min="8709" max="8709" width="13.85546875" style="1" customWidth="1"/>
    <col min="8710" max="8710" width="11.42578125" style="1" customWidth="1"/>
    <col min="8711" max="8711" width="11.28515625" style="1" customWidth="1"/>
    <col min="8712" max="8712" width="12.7109375" style="1" customWidth="1"/>
    <col min="8713" max="8714" width="10.5703125" style="1" customWidth="1"/>
    <col min="8715" max="8715" width="10.140625" style="1" customWidth="1"/>
    <col min="8716" max="8716" width="9.85546875" style="1" customWidth="1"/>
    <col min="8717" max="8960" width="9.140625" style="1"/>
    <col min="8961" max="8961" width="53.42578125" style="1" customWidth="1"/>
    <col min="8962" max="8962" width="16.7109375" style="1" customWidth="1"/>
    <col min="8963" max="8964" width="15" style="1" customWidth="1"/>
    <col min="8965" max="8965" width="13.85546875" style="1" customWidth="1"/>
    <col min="8966" max="8966" width="11.42578125" style="1" customWidth="1"/>
    <col min="8967" max="8967" width="11.28515625" style="1" customWidth="1"/>
    <col min="8968" max="8968" width="12.7109375" style="1" customWidth="1"/>
    <col min="8969" max="8970" width="10.5703125" style="1" customWidth="1"/>
    <col min="8971" max="8971" width="10.140625" style="1" customWidth="1"/>
    <col min="8972" max="8972" width="9.85546875" style="1" customWidth="1"/>
    <col min="8973" max="9216" width="9.140625" style="1"/>
    <col min="9217" max="9217" width="53.42578125" style="1" customWidth="1"/>
    <col min="9218" max="9218" width="16.7109375" style="1" customWidth="1"/>
    <col min="9219" max="9220" width="15" style="1" customWidth="1"/>
    <col min="9221" max="9221" width="13.85546875" style="1" customWidth="1"/>
    <col min="9222" max="9222" width="11.42578125" style="1" customWidth="1"/>
    <col min="9223" max="9223" width="11.28515625" style="1" customWidth="1"/>
    <col min="9224" max="9224" width="12.7109375" style="1" customWidth="1"/>
    <col min="9225" max="9226" width="10.5703125" style="1" customWidth="1"/>
    <col min="9227" max="9227" width="10.140625" style="1" customWidth="1"/>
    <col min="9228" max="9228" width="9.85546875" style="1" customWidth="1"/>
    <col min="9229" max="9472" width="9.140625" style="1"/>
    <col min="9473" max="9473" width="53.42578125" style="1" customWidth="1"/>
    <col min="9474" max="9474" width="16.7109375" style="1" customWidth="1"/>
    <col min="9475" max="9476" width="15" style="1" customWidth="1"/>
    <col min="9477" max="9477" width="13.85546875" style="1" customWidth="1"/>
    <col min="9478" max="9478" width="11.42578125" style="1" customWidth="1"/>
    <col min="9479" max="9479" width="11.28515625" style="1" customWidth="1"/>
    <col min="9480" max="9480" width="12.7109375" style="1" customWidth="1"/>
    <col min="9481" max="9482" width="10.5703125" style="1" customWidth="1"/>
    <col min="9483" max="9483" width="10.140625" style="1" customWidth="1"/>
    <col min="9484" max="9484" width="9.85546875" style="1" customWidth="1"/>
    <col min="9485" max="9728" width="9.140625" style="1"/>
    <col min="9729" max="9729" width="53.42578125" style="1" customWidth="1"/>
    <col min="9730" max="9730" width="16.7109375" style="1" customWidth="1"/>
    <col min="9731" max="9732" width="15" style="1" customWidth="1"/>
    <col min="9733" max="9733" width="13.85546875" style="1" customWidth="1"/>
    <col min="9734" max="9734" width="11.42578125" style="1" customWidth="1"/>
    <col min="9735" max="9735" width="11.28515625" style="1" customWidth="1"/>
    <col min="9736" max="9736" width="12.7109375" style="1" customWidth="1"/>
    <col min="9737" max="9738" width="10.5703125" style="1" customWidth="1"/>
    <col min="9739" max="9739" width="10.140625" style="1" customWidth="1"/>
    <col min="9740" max="9740" width="9.85546875" style="1" customWidth="1"/>
    <col min="9741" max="9984" width="9.140625" style="1"/>
    <col min="9985" max="9985" width="53.42578125" style="1" customWidth="1"/>
    <col min="9986" max="9986" width="16.7109375" style="1" customWidth="1"/>
    <col min="9987" max="9988" width="15" style="1" customWidth="1"/>
    <col min="9989" max="9989" width="13.85546875" style="1" customWidth="1"/>
    <col min="9990" max="9990" width="11.42578125" style="1" customWidth="1"/>
    <col min="9991" max="9991" width="11.28515625" style="1" customWidth="1"/>
    <col min="9992" max="9992" width="12.7109375" style="1" customWidth="1"/>
    <col min="9993" max="9994" width="10.5703125" style="1" customWidth="1"/>
    <col min="9995" max="9995" width="10.140625" style="1" customWidth="1"/>
    <col min="9996" max="9996" width="9.85546875" style="1" customWidth="1"/>
    <col min="9997" max="10240" width="9.140625" style="1"/>
    <col min="10241" max="10241" width="53.42578125" style="1" customWidth="1"/>
    <col min="10242" max="10242" width="16.7109375" style="1" customWidth="1"/>
    <col min="10243" max="10244" width="15" style="1" customWidth="1"/>
    <col min="10245" max="10245" width="13.85546875" style="1" customWidth="1"/>
    <col min="10246" max="10246" width="11.42578125" style="1" customWidth="1"/>
    <col min="10247" max="10247" width="11.28515625" style="1" customWidth="1"/>
    <col min="10248" max="10248" width="12.7109375" style="1" customWidth="1"/>
    <col min="10249" max="10250" width="10.5703125" style="1" customWidth="1"/>
    <col min="10251" max="10251" width="10.140625" style="1" customWidth="1"/>
    <col min="10252" max="10252" width="9.85546875" style="1" customWidth="1"/>
    <col min="10253" max="10496" width="9.140625" style="1"/>
    <col min="10497" max="10497" width="53.42578125" style="1" customWidth="1"/>
    <col min="10498" max="10498" width="16.7109375" style="1" customWidth="1"/>
    <col min="10499" max="10500" width="15" style="1" customWidth="1"/>
    <col min="10501" max="10501" width="13.85546875" style="1" customWidth="1"/>
    <col min="10502" max="10502" width="11.42578125" style="1" customWidth="1"/>
    <col min="10503" max="10503" width="11.28515625" style="1" customWidth="1"/>
    <col min="10504" max="10504" width="12.7109375" style="1" customWidth="1"/>
    <col min="10505" max="10506" width="10.5703125" style="1" customWidth="1"/>
    <col min="10507" max="10507" width="10.140625" style="1" customWidth="1"/>
    <col min="10508" max="10508" width="9.85546875" style="1" customWidth="1"/>
    <col min="10509" max="10752" width="9.140625" style="1"/>
    <col min="10753" max="10753" width="53.42578125" style="1" customWidth="1"/>
    <col min="10754" max="10754" width="16.7109375" style="1" customWidth="1"/>
    <col min="10755" max="10756" width="15" style="1" customWidth="1"/>
    <col min="10757" max="10757" width="13.85546875" style="1" customWidth="1"/>
    <col min="10758" max="10758" width="11.42578125" style="1" customWidth="1"/>
    <col min="10759" max="10759" width="11.28515625" style="1" customWidth="1"/>
    <col min="10760" max="10760" width="12.7109375" style="1" customWidth="1"/>
    <col min="10761" max="10762" width="10.5703125" style="1" customWidth="1"/>
    <col min="10763" max="10763" width="10.140625" style="1" customWidth="1"/>
    <col min="10764" max="10764" width="9.85546875" style="1" customWidth="1"/>
    <col min="10765" max="11008" width="9.140625" style="1"/>
    <col min="11009" max="11009" width="53.42578125" style="1" customWidth="1"/>
    <col min="11010" max="11010" width="16.7109375" style="1" customWidth="1"/>
    <col min="11011" max="11012" width="15" style="1" customWidth="1"/>
    <col min="11013" max="11013" width="13.85546875" style="1" customWidth="1"/>
    <col min="11014" max="11014" width="11.42578125" style="1" customWidth="1"/>
    <col min="11015" max="11015" width="11.28515625" style="1" customWidth="1"/>
    <col min="11016" max="11016" width="12.7109375" style="1" customWidth="1"/>
    <col min="11017" max="11018" width="10.5703125" style="1" customWidth="1"/>
    <col min="11019" max="11019" width="10.140625" style="1" customWidth="1"/>
    <col min="11020" max="11020" width="9.85546875" style="1" customWidth="1"/>
    <col min="11021" max="11264" width="9.140625" style="1"/>
    <col min="11265" max="11265" width="53.42578125" style="1" customWidth="1"/>
    <col min="11266" max="11266" width="16.7109375" style="1" customWidth="1"/>
    <col min="11267" max="11268" width="15" style="1" customWidth="1"/>
    <col min="11269" max="11269" width="13.85546875" style="1" customWidth="1"/>
    <col min="11270" max="11270" width="11.42578125" style="1" customWidth="1"/>
    <col min="11271" max="11271" width="11.28515625" style="1" customWidth="1"/>
    <col min="11272" max="11272" width="12.7109375" style="1" customWidth="1"/>
    <col min="11273" max="11274" width="10.5703125" style="1" customWidth="1"/>
    <col min="11275" max="11275" width="10.140625" style="1" customWidth="1"/>
    <col min="11276" max="11276" width="9.85546875" style="1" customWidth="1"/>
    <col min="11277" max="11520" width="9.140625" style="1"/>
    <col min="11521" max="11521" width="53.42578125" style="1" customWidth="1"/>
    <col min="11522" max="11522" width="16.7109375" style="1" customWidth="1"/>
    <col min="11523" max="11524" width="15" style="1" customWidth="1"/>
    <col min="11525" max="11525" width="13.85546875" style="1" customWidth="1"/>
    <col min="11526" max="11526" width="11.42578125" style="1" customWidth="1"/>
    <col min="11527" max="11527" width="11.28515625" style="1" customWidth="1"/>
    <col min="11528" max="11528" width="12.7109375" style="1" customWidth="1"/>
    <col min="11529" max="11530" width="10.5703125" style="1" customWidth="1"/>
    <col min="11531" max="11531" width="10.140625" style="1" customWidth="1"/>
    <col min="11532" max="11532" width="9.85546875" style="1" customWidth="1"/>
    <col min="11533" max="11776" width="9.140625" style="1"/>
    <col min="11777" max="11777" width="53.42578125" style="1" customWidth="1"/>
    <col min="11778" max="11778" width="16.7109375" style="1" customWidth="1"/>
    <col min="11779" max="11780" width="15" style="1" customWidth="1"/>
    <col min="11781" max="11781" width="13.85546875" style="1" customWidth="1"/>
    <col min="11782" max="11782" width="11.42578125" style="1" customWidth="1"/>
    <col min="11783" max="11783" width="11.28515625" style="1" customWidth="1"/>
    <col min="11784" max="11784" width="12.7109375" style="1" customWidth="1"/>
    <col min="11785" max="11786" width="10.5703125" style="1" customWidth="1"/>
    <col min="11787" max="11787" width="10.140625" style="1" customWidth="1"/>
    <col min="11788" max="11788" width="9.85546875" style="1" customWidth="1"/>
    <col min="11789" max="12032" width="9.140625" style="1"/>
    <col min="12033" max="12033" width="53.42578125" style="1" customWidth="1"/>
    <col min="12034" max="12034" width="16.7109375" style="1" customWidth="1"/>
    <col min="12035" max="12036" width="15" style="1" customWidth="1"/>
    <col min="12037" max="12037" width="13.85546875" style="1" customWidth="1"/>
    <col min="12038" max="12038" width="11.42578125" style="1" customWidth="1"/>
    <col min="12039" max="12039" width="11.28515625" style="1" customWidth="1"/>
    <col min="12040" max="12040" width="12.7109375" style="1" customWidth="1"/>
    <col min="12041" max="12042" width="10.5703125" style="1" customWidth="1"/>
    <col min="12043" max="12043" width="10.140625" style="1" customWidth="1"/>
    <col min="12044" max="12044" width="9.85546875" style="1" customWidth="1"/>
    <col min="12045" max="12288" width="9.140625" style="1"/>
    <col min="12289" max="12289" width="53.42578125" style="1" customWidth="1"/>
    <col min="12290" max="12290" width="16.7109375" style="1" customWidth="1"/>
    <col min="12291" max="12292" width="15" style="1" customWidth="1"/>
    <col min="12293" max="12293" width="13.85546875" style="1" customWidth="1"/>
    <col min="12294" max="12294" width="11.42578125" style="1" customWidth="1"/>
    <col min="12295" max="12295" width="11.28515625" style="1" customWidth="1"/>
    <col min="12296" max="12296" width="12.7109375" style="1" customWidth="1"/>
    <col min="12297" max="12298" width="10.5703125" style="1" customWidth="1"/>
    <col min="12299" max="12299" width="10.140625" style="1" customWidth="1"/>
    <col min="12300" max="12300" width="9.85546875" style="1" customWidth="1"/>
    <col min="12301" max="12544" width="9.140625" style="1"/>
    <col min="12545" max="12545" width="53.42578125" style="1" customWidth="1"/>
    <col min="12546" max="12546" width="16.7109375" style="1" customWidth="1"/>
    <col min="12547" max="12548" width="15" style="1" customWidth="1"/>
    <col min="12549" max="12549" width="13.85546875" style="1" customWidth="1"/>
    <col min="12550" max="12550" width="11.42578125" style="1" customWidth="1"/>
    <col min="12551" max="12551" width="11.28515625" style="1" customWidth="1"/>
    <col min="12552" max="12552" width="12.7109375" style="1" customWidth="1"/>
    <col min="12553" max="12554" width="10.5703125" style="1" customWidth="1"/>
    <col min="12555" max="12555" width="10.140625" style="1" customWidth="1"/>
    <col min="12556" max="12556" width="9.85546875" style="1" customWidth="1"/>
    <col min="12557" max="12800" width="9.140625" style="1"/>
    <col min="12801" max="12801" width="53.42578125" style="1" customWidth="1"/>
    <col min="12802" max="12802" width="16.7109375" style="1" customWidth="1"/>
    <col min="12803" max="12804" width="15" style="1" customWidth="1"/>
    <col min="12805" max="12805" width="13.85546875" style="1" customWidth="1"/>
    <col min="12806" max="12806" width="11.42578125" style="1" customWidth="1"/>
    <col min="12807" max="12807" width="11.28515625" style="1" customWidth="1"/>
    <col min="12808" max="12808" width="12.7109375" style="1" customWidth="1"/>
    <col min="12809" max="12810" width="10.5703125" style="1" customWidth="1"/>
    <col min="12811" max="12811" width="10.140625" style="1" customWidth="1"/>
    <col min="12812" max="12812" width="9.85546875" style="1" customWidth="1"/>
    <col min="12813" max="13056" width="9.140625" style="1"/>
    <col min="13057" max="13057" width="53.42578125" style="1" customWidth="1"/>
    <col min="13058" max="13058" width="16.7109375" style="1" customWidth="1"/>
    <col min="13059" max="13060" width="15" style="1" customWidth="1"/>
    <col min="13061" max="13061" width="13.85546875" style="1" customWidth="1"/>
    <col min="13062" max="13062" width="11.42578125" style="1" customWidth="1"/>
    <col min="13063" max="13063" width="11.28515625" style="1" customWidth="1"/>
    <col min="13064" max="13064" width="12.7109375" style="1" customWidth="1"/>
    <col min="13065" max="13066" width="10.5703125" style="1" customWidth="1"/>
    <col min="13067" max="13067" width="10.140625" style="1" customWidth="1"/>
    <col min="13068" max="13068" width="9.85546875" style="1" customWidth="1"/>
    <col min="13069" max="13312" width="9.140625" style="1"/>
    <col min="13313" max="13313" width="53.42578125" style="1" customWidth="1"/>
    <col min="13314" max="13314" width="16.7109375" style="1" customWidth="1"/>
    <col min="13315" max="13316" width="15" style="1" customWidth="1"/>
    <col min="13317" max="13317" width="13.85546875" style="1" customWidth="1"/>
    <col min="13318" max="13318" width="11.42578125" style="1" customWidth="1"/>
    <col min="13319" max="13319" width="11.28515625" style="1" customWidth="1"/>
    <col min="13320" max="13320" width="12.7109375" style="1" customWidth="1"/>
    <col min="13321" max="13322" width="10.5703125" style="1" customWidth="1"/>
    <col min="13323" max="13323" width="10.140625" style="1" customWidth="1"/>
    <col min="13324" max="13324" width="9.85546875" style="1" customWidth="1"/>
    <col min="13325" max="13568" width="9.140625" style="1"/>
    <col min="13569" max="13569" width="53.42578125" style="1" customWidth="1"/>
    <col min="13570" max="13570" width="16.7109375" style="1" customWidth="1"/>
    <col min="13571" max="13572" width="15" style="1" customWidth="1"/>
    <col min="13573" max="13573" width="13.85546875" style="1" customWidth="1"/>
    <col min="13574" max="13574" width="11.42578125" style="1" customWidth="1"/>
    <col min="13575" max="13575" width="11.28515625" style="1" customWidth="1"/>
    <col min="13576" max="13576" width="12.7109375" style="1" customWidth="1"/>
    <col min="13577" max="13578" width="10.5703125" style="1" customWidth="1"/>
    <col min="13579" max="13579" width="10.140625" style="1" customWidth="1"/>
    <col min="13580" max="13580" width="9.85546875" style="1" customWidth="1"/>
    <col min="13581" max="13824" width="9.140625" style="1"/>
    <col min="13825" max="13825" width="53.42578125" style="1" customWidth="1"/>
    <col min="13826" max="13826" width="16.7109375" style="1" customWidth="1"/>
    <col min="13827" max="13828" width="15" style="1" customWidth="1"/>
    <col min="13829" max="13829" width="13.85546875" style="1" customWidth="1"/>
    <col min="13830" max="13830" width="11.42578125" style="1" customWidth="1"/>
    <col min="13831" max="13831" width="11.28515625" style="1" customWidth="1"/>
    <col min="13832" max="13832" width="12.7109375" style="1" customWidth="1"/>
    <col min="13833" max="13834" width="10.5703125" style="1" customWidth="1"/>
    <col min="13835" max="13835" width="10.140625" style="1" customWidth="1"/>
    <col min="13836" max="13836" width="9.85546875" style="1" customWidth="1"/>
    <col min="13837" max="14080" width="9.140625" style="1"/>
    <col min="14081" max="14081" width="53.42578125" style="1" customWidth="1"/>
    <col min="14082" max="14082" width="16.7109375" style="1" customWidth="1"/>
    <col min="14083" max="14084" width="15" style="1" customWidth="1"/>
    <col min="14085" max="14085" width="13.85546875" style="1" customWidth="1"/>
    <col min="14086" max="14086" width="11.42578125" style="1" customWidth="1"/>
    <col min="14087" max="14087" width="11.28515625" style="1" customWidth="1"/>
    <col min="14088" max="14088" width="12.7109375" style="1" customWidth="1"/>
    <col min="14089" max="14090" width="10.5703125" style="1" customWidth="1"/>
    <col min="14091" max="14091" width="10.140625" style="1" customWidth="1"/>
    <col min="14092" max="14092" width="9.85546875" style="1" customWidth="1"/>
    <col min="14093" max="14336" width="9.140625" style="1"/>
    <col min="14337" max="14337" width="53.42578125" style="1" customWidth="1"/>
    <col min="14338" max="14338" width="16.7109375" style="1" customWidth="1"/>
    <col min="14339" max="14340" width="15" style="1" customWidth="1"/>
    <col min="14341" max="14341" width="13.85546875" style="1" customWidth="1"/>
    <col min="14342" max="14342" width="11.42578125" style="1" customWidth="1"/>
    <col min="14343" max="14343" width="11.28515625" style="1" customWidth="1"/>
    <col min="14344" max="14344" width="12.7109375" style="1" customWidth="1"/>
    <col min="14345" max="14346" width="10.5703125" style="1" customWidth="1"/>
    <col min="14347" max="14347" width="10.140625" style="1" customWidth="1"/>
    <col min="14348" max="14348" width="9.85546875" style="1" customWidth="1"/>
    <col min="14349" max="14592" width="9.140625" style="1"/>
    <col min="14593" max="14593" width="53.42578125" style="1" customWidth="1"/>
    <col min="14594" max="14594" width="16.7109375" style="1" customWidth="1"/>
    <col min="14595" max="14596" width="15" style="1" customWidth="1"/>
    <col min="14597" max="14597" width="13.85546875" style="1" customWidth="1"/>
    <col min="14598" max="14598" width="11.42578125" style="1" customWidth="1"/>
    <col min="14599" max="14599" width="11.28515625" style="1" customWidth="1"/>
    <col min="14600" max="14600" width="12.7109375" style="1" customWidth="1"/>
    <col min="14601" max="14602" width="10.5703125" style="1" customWidth="1"/>
    <col min="14603" max="14603" width="10.140625" style="1" customWidth="1"/>
    <col min="14604" max="14604" width="9.85546875" style="1" customWidth="1"/>
    <col min="14605" max="14848" width="9.140625" style="1"/>
    <col min="14849" max="14849" width="53.42578125" style="1" customWidth="1"/>
    <col min="14850" max="14850" width="16.7109375" style="1" customWidth="1"/>
    <col min="14851" max="14852" width="15" style="1" customWidth="1"/>
    <col min="14853" max="14853" width="13.85546875" style="1" customWidth="1"/>
    <col min="14854" max="14854" width="11.42578125" style="1" customWidth="1"/>
    <col min="14855" max="14855" width="11.28515625" style="1" customWidth="1"/>
    <col min="14856" max="14856" width="12.7109375" style="1" customWidth="1"/>
    <col min="14857" max="14858" width="10.5703125" style="1" customWidth="1"/>
    <col min="14859" max="14859" width="10.140625" style="1" customWidth="1"/>
    <col min="14860" max="14860" width="9.85546875" style="1" customWidth="1"/>
    <col min="14861" max="15104" width="9.140625" style="1"/>
    <col min="15105" max="15105" width="53.42578125" style="1" customWidth="1"/>
    <col min="15106" max="15106" width="16.7109375" style="1" customWidth="1"/>
    <col min="15107" max="15108" width="15" style="1" customWidth="1"/>
    <col min="15109" max="15109" width="13.85546875" style="1" customWidth="1"/>
    <col min="15110" max="15110" width="11.42578125" style="1" customWidth="1"/>
    <col min="15111" max="15111" width="11.28515625" style="1" customWidth="1"/>
    <col min="15112" max="15112" width="12.7109375" style="1" customWidth="1"/>
    <col min="15113" max="15114" width="10.5703125" style="1" customWidth="1"/>
    <col min="15115" max="15115" width="10.140625" style="1" customWidth="1"/>
    <col min="15116" max="15116" width="9.85546875" style="1" customWidth="1"/>
    <col min="15117" max="15360" width="9.140625" style="1"/>
    <col min="15361" max="15361" width="53.42578125" style="1" customWidth="1"/>
    <col min="15362" max="15362" width="16.7109375" style="1" customWidth="1"/>
    <col min="15363" max="15364" width="15" style="1" customWidth="1"/>
    <col min="15365" max="15365" width="13.85546875" style="1" customWidth="1"/>
    <col min="15366" max="15366" width="11.42578125" style="1" customWidth="1"/>
    <col min="15367" max="15367" width="11.28515625" style="1" customWidth="1"/>
    <col min="15368" max="15368" width="12.7109375" style="1" customWidth="1"/>
    <col min="15369" max="15370" width="10.5703125" style="1" customWidth="1"/>
    <col min="15371" max="15371" width="10.140625" style="1" customWidth="1"/>
    <col min="15372" max="15372" width="9.85546875" style="1" customWidth="1"/>
    <col min="15373" max="15616" width="9.140625" style="1"/>
    <col min="15617" max="15617" width="53.42578125" style="1" customWidth="1"/>
    <col min="15618" max="15618" width="16.7109375" style="1" customWidth="1"/>
    <col min="15619" max="15620" width="15" style="1" customWidth="1"/>
    <col min="15621" max="15621" width="13.85546875" style="1" customWidth="1"/>
    <col min="15622" max="15622" width="11.42578125" style="1" customWidth="1"/>
    <col min="15623" max="15623" width="11.28515625" style="1" customWidth="1"/>
    <col min="15624" max="15624" width="12.7109375" style="1" customWidth="1"/>
    <col min="15625" max="15626" width="10.5703125" style="1" customWidth="1"/>
    <col min="15627" max="15627" width="10.140625" style="1" customWidth="1"/>
    <col min="15628" max="15628" width="9.85546875" style="1" customWidth="1"/>
    <col min="15629" max="15872" width="9.140625" style="1"/>
    <col min="15873" max="15873" width="53.42578125" style="1" customWidth="1"/>
    <col min="15874" max="15874" width="16.7109375" style="1" customWidth="1"/>
    <col min="15875" max="15876" width="15" style="1" customWidth="1"/>
    <col min="15877" max="15877" width="13.85546875" style="1" customWidth="1"/>
    <col min="15878" max="15878" width="11.42578125" style="1" customWidth="1"/>
    <col min="15879" max="15879" width="11.28515625" style="1" customWidth="1"/>
    <col min="15880" max="15880" width="12.7109375" style="1" customWidth="1"/>
    <col min="15881" max="15882" width="10.5703125" style="1" customWidth="1"/>
    <col min="15883" max="15883" width="10.140625" style="1" customWidth="1"/>
    <col min="15884" max="15884" width="9.85546875" style="1" customWidth="1"/>
    <col min="15885" max="16128" width="9.140625" style="1"/>
    <col min="16129" max="16129" width="53.42578125" style="1" customWidth="1"/>
    <col min="16130" max="16130" width="16.7109375" style="1" customWidth="1"/>
    <col min="16131" max="16132" width="15" style="1" customWidth="1"/>
    <col min="16133" max="16133" width="13.85546875" style="1" customWidth="1"/>
    <col min="16134" max="16134" width="11.42578125" style="1" customWidth="1"/>
    <col min="16135" max="16135" width="11.28515625" style="1" customWidth="1"/>
    <col min="16136" max="16136" width="12.7109375" style="1" customWidth="1"/>
    <col min="16137" max="16138" width="10.5703125" style="1" customWidth="1"/>
    <col min="16139" max="16139" width="10.140625" style="1" customWidth="1"/>
    <col min="16140" max="16140" width="9.85546875" style="1" customWidth="1"/>
    <col min="16141" max="16384" width="9.140625" style="1"/>
  </cols>
  <sheetData>
    <row r="1" spans="1:14" ht="61.5" customHeight="1">
      <c r="A1" s="126"/>
      <c r="B1" s="63" t="s">
        <v>1</v>
      </c>
      <c r="C1" s="56" t="s">
        <v>2</v>
      </c>
      <c r="D1" s="56" t="s">
        <v>3</v>
      </c>
      <c r="E1" s="63" t="s">
        <v>4</v>
      </c>
      <c r="F1" s="44" t="s">
        <v>5</v>
      </c>
      <c r="G1" s="44" t="s">
        <v>6</v>
      </c>
      <c r="H1" s="44" t="s">
        <v>7</v>
      </c>
      <c r="I1" s="63" t="s">
        <v>8</v>
      </c>
      <c r="J1" s="44" t="s">
        <v>9</v>
      </c>
      <c r="K1" s="44" t="s">
        <v>10</v>
      </c>
      <c r="L1" s="44" t="s">
        <v>11</v>
      </c>
      <c r="M1" s="44" t="s">
        <v>12</v>
      </c>
      <c r="N1" s="44" t="s">
        <v>13</v>
      </c>
    </row>
    <row r="2" spans="1:14">
      <c r="A2" s="79"/>
      <c r="B2" s="65"/>
      <c r="C2" s="93"/>
      <c r="D2" s="121"/>
      <c r="E2" s="45"/>
      <c r="F2" s="122"/>
      <c r="G2" s="100"/>
      <c r="H2" s="100"/>
      <c r="I2" s="54"/>
      <c r="J2" s="93"/>
      <c r="K2" s="93"/>
      <c r="L2" s="93"/>
      <c r="M2" s="93"/>
      <c r="N2" s="93"/>
    </row>
    <row r="3" spans="1:14" ht="29.25">
      <c r="A3" s="108" t="s">
        <v>14</v>
      </c>
      <c r="B3" s="76" t="s">
        <v>0</v>
      </c>
      <c r="C3" s="94">
        <f>SUM(C5,C142)</f>
        <v>15033000</v>
      </c>
      <c r="D3" s="94">
        <f>SUM(D5,D142)</f>
        <v>15033000</v>
      </c>
      <c r="E3" s="75">
        <f t="shared" ref="E3:M3" si="0">SUM(E5,E142)</f>
        <v>13500000</v>
      </c>
      <c r="F3" s="94">
        <f>SUM(F5,F142)</f>
        <v>13500000</v>
      </c>
      <c r="G3" s="94">
        <f t="shared" si="0"/>
        <v>1062000</v>
      </c>
      <c r="H3" s="94">
        <f>SUM(H5,H142)</f>
        <v>1270000</v>
      </c>
      <c r="I3" s="75">
        <f t="shared" si="0"/>
        <v>350000</v>
      </c>
      <c r="J3" s="94">
        <f>SUM(J5,J142)</f>
        <v>122000</v>
      </c>
      <c r="K3" s="94">
        <f t="shared" si="0"/>
        <v>120000</v>
      </c>
      <c r="L3" s="94">
        <f>SUM(L5,L142)</f>
        <v>140000</v>
      </c>
      <c r="M3" s="94">
        <f t="shared" si="0"/>
        <v>1000</v>
      </c>
      <c r="N3" s="94">
        <f>SUM(N5,N142)</f>
        <v>1000</v>
      </c>
    </row>
    <row r="4" spans="1:14" ht="15">
      <c r="A4" s="79"/>
      <c r="B4" s="46"/>
      <c r="C4" s="95"/>
      <c r="D4" s="95"/>
      <c r="E4" s="46"/>
      <c r="F4" s="95"/>
      <c r="G4" s="101"/>
      <c r="H4" s="95"/>
      <c r="I4" s="65"/>
      <c r="J4" s="123"/>
      <c r="K4" s="93"/>
      <c r="L4" s="93"/>
      <c r="M4" s="93"/>
      <c r="N4" s="93"/>
    </row>
    <row r="5" spans="1:14" ht="48" customHeight="1">
      <c r="A5" s="80" t="s">
        <v>15</v>
      </c>
      <c r="B5" s="77" t="s">
        <v>16</v>
      </c>
      <c r="C5" s="96">
        <f>SUM(C7,C114)</f>
        <v>11671200</v>
      </c>
      <c r="D5" s="96">
        <f>SUM(D7,D114)</f>
        <v>11784500</v>
      </c>
      <c r="E5" s="69">
        <f>SUM(E7,E114)</f>
        <v>11021800</v>
      </c>
      <c r="F5" s="96">
        <f>SUM(F7,F114)</f>
        <v>11413300</v>
      </c>
      <c r="G5" s="95">
        <f t="shared" ref="G5:M5" si="1">SUM(G7,G114)</f>
        <v>648400</v>
      </c>
      <c r="H5" s="95">
        <f>SUM(H7,H114)</f>
        <v>370200</v>
      </c>
      <c r="I5" s="69">
        <f t="shared" si="1"/>
        <v>0</v>
      </c>
      <c r="J5" s="96">
        <f>SUM(J7,J114)</f>
        <v>0</v>
      </c>
      <c r="K5" s="96">
        <f t="shared" si="1"/>
        <v>0</v>
      </c>
      <c r="L5" s="96">
        <f>SUM(L7,L114)</f>
        <v>0</v>
      </c>
      <c r="M5" s="96">
        <f t="shared" si="1"/>
        <v>1000</v>
      </c>
      <c r="N5" s="96">
        <f>SUM(N7,N114)</f>
        <v>1000</v>
      </c>
    </row>
    <row r="6" spans="1:14" ht="15">
      <c r="A6" s="81"/>
      <c r="B6" s="50"/>
      <c r="C6" s="95"/>
      <c r="D6" s="95"/>
      <c r="E6" s="48"/>
      <c r="F6" s="101"/>
      <c r="G6" s="97"/>
      <c r="H6" s="97"/>
      <c r="I6" s="49"/>
      <c r="J6" s="97"/>
      <c r="K6" s="97"/>
      <c r="L6" s="97"/>
      <c r="M6" s="97"/>
      <c r="N6" s="97"/>
    </row>
    <row r="7" spans="1:14" ht="15.75">
      <c r="A7" s="82" t="s">
        <v>17</v>
      </c>
      <c r="B7" s="67"/>
      <c r="C7" s="97">
        <f t="shared" ref="C7:N7" si="2">SUM(C8,C25,C110)</f>
        <v>11615200</v>
      </c>
      <c r="D7" s="97">
        <f>SUM(D8,D25,D110)</f>
        <v>11614700</v>
      </c>
      <c r="E7" s="49">
        <f t="shared" si="2"/>
        <v>11013800</v>
      </c>
      <c r="F7" s="97">
        <f t="shared" si="2"/>
        <v>11301100</v>
      </c>
      <c r="G7" s="97">
        <f t="shared" si="2"/>
        <v>600400</v>
      </c>
      <c r="H7" s="97">
        <f t="shared" si="2"/>
        <v>312600</v>
      </c>
      <c r="I7" s="49">
        <f t="shared" si="2"/>
        <v>0</v>
      </c>
      <c r="J7" s="97">
        <f t="shared" si="2"/>
        <v>0</v>
      </c>
      <c r="K7" s="97">
        <f t="shared" si="2"/>
        <v>0</v>
      </c>
      <c r="L7" s="97">
        <f t="shared" si="2"/>
        <v>0</v>
      </c>
      <c r="M7" s="97">
        <f t="shared" si="2"/>
        <v>1000</v>
      </c>
      <c r="N7" s="97">
        <f t="shared" si="2"/>
        <v>1000</v>
      </c>
    </row>
    <row r="8" spans="1:14" ht="15">
      <c r="A8" s="83" t="s">
        <v>18</v>
      </c>
      <c r="B8" s="68"/>
      <c r="C8" s="98">
        <f t="shared" ref="C8:M8" si="3">SUM(C9,C12,C20)</f>
        <v>9112000</v>
      </c>
      <c r="D8" s="98">
        <f>SUM(D9,D12,D20)</f>
        <v>8829900</v>
      </c>
      <c r="E8" s="50">
        <f t="shared" si="3"/>
        <v>9031000</v>
      </c>
      <c r="F8" s="98">
        <f>SUM(F9,F12,F20)</f>
        <v>8785000</v>
      </c>
      <c r="G8" s="97">
        <f t="shared" si="3"/>
        <v>81000</v>
      </c>
      <c r="H8" s="97">
        <f>SUM(H9,H12,H20)</f>
        <v>44900</v>
      </c>
      <c r="I8" s="124">
        <f t="shared" si="3"/>
        <v>0</v>
      </c>
      <c r="J8" s="125">
        <f>SUM(J9,J12,J20)</f>
        <v>0</v>
      </c>
      <c r="K8" s="125">
        <f t="shared" si="3"/>
        <v>0</v>
      </c>
      <c r="L8" s="125">
        <f>SUM(L9,L12,L20)</f>
        <v>0</v>
      </c>
      <c r="M8" s="125">
        <f t="shared" si="3"/>
        <v>0</v>
      </c>
      <c r="N8" s="125">
        <f>SUM(N9,N12,N20)</f>
        <v>0</v>
      </c>
    </row>
    <row r="9" spans="1:14" ht="15">
      <c r="A9" s="81" t="s">
        <v>19</v>
      </c>
      <c r="B9" s="66"/>
      <c r="C9" s="98">
        <f>SUM(C10)</f>
        <v>7449000</v>
      </c>
      <c r="D9" s="98">
        <f>SUM(D10)</f>
        <v>7111100</v>
      </c>
      <c r="E9" s="50">
        <f>SUM(E10)</f>
        <v>7449000</v>
      </c>
      <c r="F9" s="98">
        <f>SUM(F10)</f>
        <v>7100000</v>
      </c>
      <c r="G9" s="98">
        <f t="shared" ref="G9:N9" si="4">SUM(G10)</f>
        <v>0</v>
      </c>
      <c r="H9" s="98">
        <f t="shared" si="4"/>
        <v>11100</v>
      </c>
      <c r="I9" s="52">
        <f t="shared" si="4"/>
        <v>0</v>
      </c>
      <c r="J9" s="102">
        <f t="shared" si="4"/>
        <v>0</v>
      </c>
      <c r="K9" s="102">
        <f t="shared" si="4"/>
        <v>0</v>
      </c>
      <c r="L9" s="102">
        <f t="shared" si="4"/>
        <v>0</v>
      </c>
      <c r="M9" s="102">
        <f t="shared" si="4"/>
        <v>0</v>
      </c>
      <c r="N9" s="102">
        <f t="shared" si="4"/>
        <v>0</v>
      </c>
    </row>
    <row r="10" spans="1:14" ht="15">
      <c r="A10" s="84" t="s">
        <v>20</v>
      </c>
      <c r="B10" s="3"/>
      <c r="C10" s="19">
        <f>SUM(E10,G10,I10,K10,M10)</f>
        <v>7449000</v>
      </c>
      <c r="D10" s="19">
        <f>SUM(F10,H10,J10,L10,N10)</f>
        <v>7111100</v>
      </c>
      <c r="E10" s="51">
        <v>7449000</v>
      </c>
      <c r="F10" s="19">
        <v>7100000</v>
      </c>
      <c r="G10" s="19">
        <v>0</v>
      </c>
      <c r="H10" s="19">
        <v>11100</v>
      </c>
      <c r="I10" s="59">
        <v>0</v>
      </c>
      <c r="J10" s="103">
        <v>0</v>
      </c>
      <c r="K10" s="103">
        <v>0</v>
      </c>
      <c r="L10" s="103">
        <v>0</v>
      </c>
      <c r="M10" s="103">
        <v>0</v>
      </c>
      <c r="N10" s="103">
        <v>0</v>
      </c>
    </row>
    <row r="11" spans="1:14" ht="15">
      <c r="A11" s="85"/>
      <c r="B11" s="70"/>
      <c r="C11" s="19"/>
      <c r="D11" s="19"/>
      <c r="E11" s="51"/>
      <c r="F11" s="19"/>
      <c r="G11" s="101"/>
      <c r="H11" s="101"/>
      <c r="I11" s="59"/>
      <c r="J11" s="103"/>
      <c r="K11" s="103"/>
      <c r="L11" s="103"/>
      <c r="M11" s="103"/>
      <c r="N11" s="103"/>
    </row>
    <row r="12" spans="1:14">
      <c r="A12" s="81" t="s">
        <v>21</v>
      </c>
      <c r="B12" s="66"/>
      <c r="C12" s="98">
        <f>SUM(C13:C18)</f>
        <v>420000</v>
      </c>
      <c r="D12" s="98">
        <f>SUM(D13:D18)</f>
        <v>546800</v>
      </c>
      <c r="E12" s="50">
        <f>SUM(E13:E18)</f>
        <v>339000</v>
      </c>
      <c r="F12" s="98">
        <f>SUM(F13:F18)</f>
        <v>515000</v>
      </c>
      <c r="G12" s="98">
        <f t="shared" ref="G12:M12" si="5">SUM(G13:G18)</f>
        <v>81000</v>
      </c>
      <c r="H12" s="98">
        <f>SUM(H13:H18)</f>
        <v>31800</v>
      </c>
      <c r="I12" s="50">
        <f t="shared" si="5"/>
        <v>0</v>
      </c>
      <c r="J12" s="98">
        <f>SUM(J13:J18)</f>
        <v>0</v>
      </c>
      <c r="K12" s="98">
        <f t="shared" si="5"/>
        <v>0</v>
      </c>
      <c r="L12" s="98">
        <f>SUM(L13:L18)</f>
        <v>0</v>
      </c>
      <c r="M12" s="98">
        <f t="shared" si="5"/>
        <v>0</v>
      </c>
      <c r="N12" s="98">
        <f>SUM(N13:N18)</f>
        <v>0</v>
      </c>
    </row>
    <row r="13" spans="1:14" ht="15">
      <c r="A13" s="84" t="s">
        <v>22</v>
      </c>
      <c r="B13" s="3"/>
      <c r="C13" s="19">
        <f t="shared" ref="C13:C18" si="6">SUM(E13,G13,I13,K13,M13)</f>
        <v>160000</v>
      </c>
      <c r="D13" s="19">
        <f>SUM(F13,H13,J13,L13,N13)</f>
        <v>110000</v>
      </c>
      <c r="E13" s="51">
        <v>100000</v>
      </c>
      <c r="F13" s="19">
        <v>100000</v>
      </c>
      <c r="G13" s="19">
        <v>60000</v>
      </c>
      <c r="H13" s="19">
        <v>10000</v>
      </c>
      <c r="I13" s="59">
        <v>0</v>
      </c>
      <c r="J13" s="103">
        <v>0</v>
      </c>
      <c r="K13" s="103">
        <v>0</v>
      </c>
      <c r="L13" s="103">
        <v>0</v>
      </c>
      <c r="M13" s="103">
        <v>0</v>
      </c>
      <c r="N13" s="103">
        <v>0</v>
      </c>
    </row>
    <row r="14" spans="1:14" ht="15">
      <c r="A14" s="84" t="s">
        <v>23</v>
      </c>
      <c r="B14" s="3"/>
      <c r="C14" s="19">
        <f t="shared" si="6"/>
        <v>55000</v>
      </c>
      <c r="D14" s="19">
        <f>SUM(F14,H14,J14,L14,N14)</f>
        <v>71400</v>
      </c>
      <c r="E14" s="51">
        <v>55000</v>
      </c>
      <c r="F14" s="19">
        <v>70000</v>
      </c>
      <c r="G14" s="19">
        <v>0</v>
      </c>
      <c r="H14" s="19">
        <v>1400</v>
      </c>
      <c r="I14" s="59">
        <v>0</v>
      </c>
      <c r="J14" s="103">
        <v>0</v>
      </c>
      <c r="K14" s="103">
        <v>0</v>
      </c>
      <c r="L14" s="103">
        <v>0</v>
      </c>
      <c r="M14" s="103">
        <v>0</v>
      </c>
      <c r="N14" s="103">
        <v>0</v>
      </c>
    </row>
    <row r="15" spans="1:14" ht="15">
      <c r="A15" s="84" t="s">
        <v>24</v>
      </c>
      <c r="B15" s="3"/>
      <c r="C15" s="19">
        <f t="shared" si="6"/>
        <v>60000</v>
      </c>
      <c r="D15" s="19">
        <f>SUM(F15,H15,J15,L15,N15)</f>
        <v>131400</v>
      </c>
      <c r="E15" s="51">
        <v>39000</v>
      </c>
      <c r="F15" s="19">
        <v>130000</v>
      </c>
      <c r="G15" s="19">
        <v>21000</v>
      </c>
      <c r="H15" s="19">
        <v>1400</v>
      </c>
      <c r="I15" s="59">
        <v>0</v>
      </c>
      <c r="J15" s="103">
        <v>0</v>
      </c>
      <c r="K15" s="103">
        <v>0</v>
      </c>
      <c r="L15" s="103">
        <v>0</v>
      </c>
      <c r="M15" s="103">
        <v>0</v>
      </c>
      <c r="N15" s="103">
        <v>0</v>
      </c>
    </row>
    <row r="16" spans="1:14">
      <c r="A16" s="84" t="s">
        <v>25</v>
      </c>
      <c r="B16" s="3"/>
      <c r="C16" s="19">
        <f t="shared" si="6"/>
        <v>20000</v>
      </c>
      <c r="D16" s="19">
        <f>SUM(F16,H16,J16,L16,N16)</f>
        <v>115000</v>
      </c>
      <c r="E16" s="51">
        <v>20000</v>
      </c>
      <c r="F16" s="19">
        <v>100000</v>
      </c>
      <c r="G16" s="19">
        <v>0</v>
      </c>
      <c r="H16" s="19">
        <v>15000</v>
      </c>
      <c r="I16" s="51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</row>
    <row r="17" spans="1:14" ht="15">
      <c r="A17" s="84" t="s">
        <v>26</v>
      </c>
      <c r="B17" s="3"/>
      <c r="C17" s="19">
        <f t="shared" si="6"/>
        <v>125000</v>
      </c>
      <c r="D17" s="19">
        <f>SUM(F17,H17,J17,L17,N17)</f>
        <v>119000</v>
      </c>
      <c r="E17" s="51">
        <v>125000</v>
      </c>
      <c r="F17" s="19">
        <v>115000</v>
      </c>
      <c r="G17" s="19">
        <v>0</v>
      </c>
      <c r="H17" s="19">
        <v>4000</v>
      </c>
      <c r="I17" s="59">
        <v>0</v>
      </c>
      <c r="J17" s="103">
        <v>0</v>
      </c>
      <c r="K17" s="103">
        <v>0</v>
      </c>
      <c r="L17" s="103">
        <v>0</v>
      </c>
      <c r="M17" s="103">
        <v>0</v>
      </c>
      <c r="N17" s="103">
        <v>0</v>
      </c>
    </row>
    <row r="18" spans="1:14">
      <c r="A18" s="84" t="s">
        <v>27</v>
      </c>
      <c r="B18" s="3"/>
      <c r="C18" s="19">
        <f t="shared" si="6"/>
        <v>0</v>
      </c>
      <c r="D18" s="19">
        <f>SUM(F18:N18)</f>
        <v>0</v>
      </c>
      <c r="E18" s="51">
        <v>0</v>
      </c>
      <c r="F18" s="19">
        <f>SUM(H18:P18)</f>
        <v>0</v>
      </c>
      <c r="G18" s="19">
        <v>0</v>
      </c>
      <c r="H18" s="19">
        <v>0</v>
      </c>
      <c r="I18" s="51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</row>
    <row r="19" spans="1:14" ht="15">
      <c r="A19" s="85"/>
      <c r="B19" s="70"/>
      <c r="C19" s="19"/>
      <c r="D19" s="19"/>
      <c r="E19" s="51"/>
      <c r="F19" s="19"/>
      <c r="G19" s="101"/>
      <c r="H19" s="101"/>
      <c r="I19" s="59"/>
      <c r="J19" s="103"/>
      <c r="K19" s="103"/>
      <c r="L19" s="103"/>
      <c r="M19" s="103"/>
      <c r="N19" s="103"/>
    </row>
    <row r="20" spans="1:14" ht="15">
      <c r="A20" s="81" t="s">
        <v>28</v>
      </c>
      <c r="B20" s="66"/>
      <c r="C20" s="98">
        <f>SUM(C21:C23)</f>
        <v>1243000</v>
      </c>
      <c r="D20" s="98">
        <f>SUM(D21:D23)</f>
        <v>1172000</v>
      </c>
      <c r="E20" s="50">
        <f>SUM(E21:E23)</f>
        <v>1243000</v>
      </c>
      <c r="F20" s="98">
        <f>SUM(F21:F23)</f>
        <v>1170000</v>
      </c>
      <c r="G20" s="95">
        <f t="shared" ref="G20:M20" si="7">SUM(G21:G23)</f>
        <v>0</v>
      </c>
      <c r="H20" s="95">
        <f>SUM(H21:H23)</f>
        <v>2000</v>
      </c>
      <c r="I20" s="52">
        <f t="shared" si="7"/>
        <v>0</v>
      </c>
      <c r="J20" s="102">
        <f>SUM(J21:J23)</f>
        <v>0</v>
      </c>
      <c r="K20" s="102">
        <f t="shared" si="7"/>
        <v>0</v>
      </c>
      <c r="L20" s="102">
        <f>SUM(L21:L23)</f>
        <v>0</v>
      </c>
      <c r="M20" s="102">
        <f t="shared" si="7"/>
        <v>0</v>
      </c>
      <c r="N20" s="102">
        <f>SUM(N21:N23)</f>
        <v>0</v>
      </c>
    </row>
    <row r="21" spans="1:14">
      <c r="A21" s="84" t="s">
        <v>29</v>
      </c>
      <c r="B21" s="3"/>
      <c r="C21" s="19">
        <f t="shared" ref="C21:D23" si="8">SUM(E21,G21,I21,K21,M21)</f>
        <v>1075000</v>
      </c>
      <c r="D21" s="19">
        <f t="shared" si="8"/>
        <v>1172000</v>
      </c>
      <c r="E21" s="51">
        <v>1075000</v>
      </c>
      <c r="F21" s="19">
        <v>1170000</v>
      </c>
      <c r="G21" s="19">
        <v>0</v>
      </c>
      <c r="H21" s="19">
        <v>2000</v>
      </c>
      <c r="I21" s="51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</row>
    <row r="22" spans="1:14">
      <c r="A22" s="84" t="s">
        <v>30</v>
      </c>
      <c r="B22" s="3"/>
      <c r="C22" s="19">
        <f t="shared" si="8"/>
        <v>38000</v>
      </c>
      <c r="D22" s="19">
        <f t="shared" si="8"/>
        <v>0</v>
      </c>
      <c r="E22" s="51">
        <v>38000</v>
      </c>
      <c r="F22" s="19">
        <v>0</v>
      </c>
      <c r="G22" s="19">
        <v>0</v>
      </c>
      <c r="H22" s="19">
        <v>0</v>
      </c>
      <c r="I22" s="51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</row>
    <row r="23" spans="1:14">
      <c r="A23" s="84" t="s">
        <v>31</v>
      </c>
      <c r="B23" s="3"/>
      <c r="C23" s="19">
        <f t="shared" si="8"/>
        <v>130000</v>
      </c>
      <c r="D23" s="19">
        <f t="shared" si="8"/>
        <v>0</v>
      </c>
      <c r="E23" s="51">
        <v>130000</v>
      </c>
      <c r="F23" s="19">
        <v>0</v>
      </c>
      <c r="G23" s="19">
        <v>0</v>
      </c>
      <c r="H23" s="19">
        <v>0</v>
      </c>
      <c r="I23" s="51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</row>
    <row r="24" spans="1:14" ht="15">
      <c r="A24" s="85"/>
      <c r="B24" s="70"/>
      <c r="C24" s="19"/>
      <c r="D24" s="19"/>
      <c r="E24" s="51"/>
      <c r="F24" s="19"/>
      <c r="G24" s="19"/>
      <c r="H24" s="19"/>
      <c r="I24" s="59"/>
      <c r="J24" s="103"/>
      <c r="K24" s="19"/>
      <c r="L24" s="19"/>
      <c r="M24" s="19"/>
      <c r="N24" s="19"/>
    </row>
    <row r="25" spans="1:14" ht="15">
      <c r="A25" s="86" t="s">
        <v>32</v>
      </c>
      <c r="B25" s="71"/>
      <c r="C25" s="102">
        <f t="shared" ref="C25:H25" si="9">SUM(C26,C38,C58,C92,C96)</f>
        <v>2483200</v>
      </c>
      <c r="D25" s="102">
        <f>SUM(D26,D38,D58,D92,D96)</f>
        <v>2761800</v>
      </c>
      <c r="E25" s="52">
        <f t="shared" si="9"/>
        <v>1982800</v>
      </c>
      <c r="F25" s="102">
        <f t="shared" si="9"/>
        <v>2510700</v>
      </c>
      <c r="G25" s="95">
        <f t="shared" si="9"/>
        <v>499400</v>
      </c>
      <c r="H25" s="95">
        <f t="shared" si="9"/>
        <v>250100</v>
      </c>
      <c r="I25" s="52">
        <f>SUM(I26,I38,I58,I92,I96,I111)</f>
        <v>0</v>
      </c>
      <c r="J25" s="102">
        <f>SUM(J26,J38,J58,J92,J96,J111)</f>
        <v>0</v>
      </c>
      <c r="K25" s="102">
        <f>SUM(K26,K38,K58,K92,K96)</f>
        <v>0</v>
      </c>
      <c r="L25" s="102">
        <f>SUM(L26,L38,L58,L92,L96)</f>
        <v>0</v>
      </c>
      <c r="M25" s="102">
        <f>SUM(M26,M38,M58,M92,M96)</f>
        <v>1000</v>
      </c>
      <c r="N25" s="102">
        <f>SUM(N26,N38,N58,N92,N96)</f>
        <v>1000</v>
      </c>
    </row>
    <row r="26" spans="1:14">
      <c r="A26" s="81" t="s">
        <v>33</v>
      </c>
      <c r="B26" s="66"/>
      <c r="C26" s="98">
        <f>SUM(C27:C36)</f>
        <v>296000</v>
      </c>
      <c r="D26" s="98">
        <f>SUM(D27:D36)</f>
        <v>289100</v>
      </c>
      <c r="E26" s="50">
        <f t="shared" ref="E26:M26" si="10">SUM(E27:E36)</f>
        <v>240000</v>
      </c>
      <c r="F26" s="98">
        <f>SUM(F27:F36)</f>
        <v>270200</v>
      </c>
      <c r="G26" s="98">
        <f t="shared" si="10"/>
        <v>56000</v>
      </c>
      <c r="H26" s="98">
        <f>SUM(H27:H36)</f>
        <v>18900</v>
      </c>
      <c r="I26" s="50">
        <f t="shared" si="10"/>
        <v>0</v>
      </c>
      <c r="J26" s="98">
        <f>SUM(J27:J36)</f>
        <v>0</v>
      </c>
      <c r="K26" s="98">
        <f t="shared" si="10"/>
        <v>0</v>
      </c>
      <c r="L26" s="98">
        <f>SUM(L27:L36)</f>
        <v>0</v>
      </c>
      <c r="M26" s="98">
        <f t="shared" si="10"/>
        <v>0</v>
      </c>
      <c r="N26" s="98">
        <f>SUM(N27:N36)</f>
        <v>0</v>
      </c>
    </row>
    <row r="27" spans="1:14">
      <c r="A27" s="84" t="s">
        <v>34</v>
      </c>
      <c r="B27" s="3"/>
      <c r="C27" s="19">
        <f t="shared" ref="C27:D36" si="11">SUM(E27,G27,I27,K27,M27)</f>
        <v>5000</v>
      </c>
      <c r="D27" s="19">
        <f t="shared" si="11"/>
        <v>2400</v>
      </c>
      <c r="E27" s="51">
        <v>0</v>
      </c>
      <c r="F27" s="19">
        <v>1100</v>
      </c>
      <c r="G27" s="19">
        <v>5000</v>
      </c>
      <c r="H27" s="19">
        <v>1300</v>
      </c>
      <c r="I27" s="51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</row>
    <row r="28" spans="1:14">
      <c r="A28" s="84" t="s">
        <v>35</v>
      </c>
      <c r="B28" s="3"/>
      <c r="C28" s="19">
        <f t="shared" si="11"/>
        <v>0</v>
      </c>
      <c r="D28" s="19">
        <f t="shared" si="11"/>
        <v>0</v>
      </c>
      <c r="E28" s="51">
        <v>0</v>
      </c>
      <c r="F28" s="19">
        <v>0</v>
      </c>
      <c r="G28" s="19">
        <v>0</v>
      </c>
      <c r="H28" s="19">
        <v>0</v>
      </c>
      <c r="I28" s="51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</row>
    <row r="29" spans="1:14">
      <c r="A29" s="84" t="s">
        <v>36</v>
      </c>
      <c r="B29" s="3"/>
      <c r="C29" s="19">
        <f t="shared" si="11"/>
        <v>1000</v>
      </c>
      <c r="D29" s="19">
        <f t="shared" si="11"/>
        <v>400</v>
      </c>
      <c r="E29" s="51">
        <v>0</v>
      </c>
      <c r="F29" s="19">
        <v>400</v>
      </c>
      <c r="G29" s="19">
        <v>1000</v>
      </c>
      <c r="H29" s="19">
        <v>0</v>
      </c>
      <c r="I29" s="51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</row>
    <row r="30" spans="1:14">
      <c r="A30" s="84" t="s">
        <v>37</v>
      </c>
      <c r="B30" s="3"/>
      <c r="C30" s="19">
        <f t="shared" si="11"/>
        <v>0</v>
      </c>
      <c r="D30" s="19">
        <f t="shared" si="11"/>
        <v>0</v>
      </c>
      <c r="E30" s="51">
        <v>0</v>
      </c>
      <c r="F30" s="19">
        <v>0</v>
      </c>
      <c r="G30" s="19">
        <v>0</v>
      </c>
      <c r="H30" s="19">
        <v>0</v>
      </c>
      <c r="I30" s="51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</row>
    <row r="31" spans="1:14">
      <c r="A31" s="84" t="s">
        <v>38</v>
      </c>
      <c r="B31" s="3"/>
      <c r="C31" s="19">
        <f t="shared" si="11"/>
        <v>15000</v>
      </c>
      <c r="D31" s="19">
        <f t="shared" si="11"/>
        <v>11500</v>
      </c>
      <c r="E31" s="51">
        <v>0</v>
      </c>
      <c r="F31" s="19">
        <v>6900</v>
      </c>
      <c r="G31" s="19">
        <v>15000</v>
      </c>
      <c r="H31" s="19">
        <v>4600</v>
      </c>
      <c r="I31" s="51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</row>
    <row r="32" spans="1:14">
      <c r="A32" s="84" t="s">
        <v>39</v>
      </c>
      <c r="B32" s="3"/>
      <c r="C32" s="19">
        <f t="shared" si="11"/>
        <v>0</v>
      </c>
      <c r="D32" s="19">
        <f t="shared" si="11"/>
        <v>1200</v>
      </c>
      <c r="E32" s="51">
        <v>0</v>
      </c>
      <c r="F32" s="19">
        <v>1200</v>
      </c>
      <c r="G32" s="19">
        <v>0</v>
      </c>
      <c r="H32" s="19">
        <v>0</v>
      </c>
      <c r="I32" s="51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</row>
    <row r="33" spans="1:14">
      <c r="A33" s="84" t="s">
        <v>40</v>
      </c>
      <c r="B33" s="3"/>
      <c r="C33" s="19">
        <f t="shared" si="11"/>
        <v>0</v>
      </c>
      <c r="D33" s="19">
        <f t="shared" si="11"/>
        <v>0</v>
      </c>
      <c r="E33" s="51">
        <v>0</v>
      </c>
      <c r="F33" s="19">
        <v>0</v>
      </c>
      <c r="G33" s="19">
        <v>0</v>
      </c>
      <c r="H33" s="19">
        <v>0</v>
      </c>
      <c r="I33" s="51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</row>
    <row r="34" spans="1:14">
      <c r="A34" s="84" t="s">
        <v>41</v>
      </c>
      <c r="B34" s="3"/>
      <c r="C34" s="19">
        <f t="shared" si="11"/>
        <v>270000</v>
      </c>
      <c r="D34" s="19">
        <f t="shared" si="11"/>
        <v>262000</v>
      </c>
      <c r="E34" s="51">
        <v>240000</v>
      </c>
      <c r="F34" s="19">
        <v>252000</v>
      </c>
      <c r="G34" s="19">
        <v>30000</v>
      </c>
      <c r="H34" s="19">
        <v>10000</v>
      </c>
      <c r="I34" s="51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</row>
    <row r="35" spans="1:14">
      <c r="A35" s="84" t="s">
        <v>42</v>
      </c>
      <c r="B35" s="3"/>
      <c r="C35" s="19">
        <f t="shared" si="11"/>
        <v>5000</v>
      </c>
      <c r="D35" s="19">
        <f t="shared" si="11"/>
        <v>10000</v>
      </c>
      <c r="E35" s="51">
        <v>0</v>
      </c>
      <c r="F35" s="19">
        <v>7000</v>
      </c>
      <c r="G35" s="19">
        <v>5000</v>
      </c>
      <c r="H35" s="19">
        <v>3000</v>
      </c>
      <c r="I35" s="51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</row>
    <row r="36" spans="1:14">
      <c r="A36" s="84" t="s">
        <v>43</v>
      </c>
      <c r="B36" s="3"/>
      <c r="C36" s="19">
        <f t="shared" si="11"/>
        <v>0</v>
      </c>
      <c r="D36" s="19">
        <f t="shared" si="11"/>
        <v>1600</v>
      </c>
      <c r="E36" s="51">
        <v>0</v>
      </c>
      <c r="F36" s="19">
        <v>1600</v>
      </c>
      <c r="G36" s="19">
        <v>0</v>
      </c>
      <c r="H36" s="19">
        <v>0</v>
      </c>
      <c r="I36" s="51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</row>
    <row r="37" spans="1:14" ht="15">
      <c r="A37" s="85"/>
      <c r="B37" s="70"/>
      <c r="C37" s="19"/>
      <c r="D37" s="19"/>
      <c r="E37" s="51"/>
      <c r="F37" s="19"/>
      <c r="G37" s="101"/>
      <c r="H37" s="101"/>
      <c r="I37" s="59"/>
      <c r="J37" s="103"/>
      <c r="K37" s="103"/>
      <c r="L37" s="103"/>
      <c r="M37" s="103"/>
      <c r="N37" s="103"/>
    </row>
    <row r="38" spans="1:14">
      <c r="A38" s="81" t="s">
        <v>44</v>
      </c>
      <c r="B38" s="66"/>
      <c r="C38" s="98">
        <f>SUM(C39:C56)</f>
        <v>480700</v>
      </c>
      <c r="D38" s="98">
        <f>SUM(D39:D56)</f>
        <v>524400</v>
      </c>
      <c r="E38" s="50">
        <f>SUM(E39:E56)</f>
        <v>260000</v>
      </c>
      <c r="F38" s="98">
        <f>SUM(F39:F56)</f>
        <v>456800</v>
      </c>
      <c r="G38" s="98">
        <f t="shared" ref="G38:M38" si="12">SUM(G39:G56)</f>
        <v>220700</v>
      </c>
      <c r="H38" s="98">
        <f>SUM(H39:H56)</f>
        <v>67600</v>
      </c>
      <c r="I38" s="50">
        <f t="shared" si="12"/>
        <v>0</v>
      </c>
      <c r="J38" s="98">
        <f>SUM(J39:J56)</f>
        <v>0</v>
      </c>
      <c r="K38" s="98">
        <f t="shared" si="12"/>
        <v>0</v>
      </c>
      <c r="L38" s="98">
        <f>SUM(L39:L56)</f>
        <v>0</v>
      </c>
      <c r="M38" s="98">
        <f t="shared" si="12"/>
        <v>0</v>
      </c>
      <c r="N38" s="98">
        <f>SUM(N39:N56)</f>
        <v>0</v>
      </c>
    </row>
    <row r="39" spans="1:14">
      <c r="A39" s="84" t="s">
        <v>45</v>
      </c>
      <c r="B39" s="3"/>
      <c r="C39" s="19">
        <f t="shared" ref="C39:D56" si="13">SUM(E39,G39,I39,K39,M39)</f>
        <v>76000</v>
      </c>
      <c r="D39" s="19">
        <f t="shared" si="13"/>
        <v>76000</v>
      </c>
      <c r="E39" s="51">
        <v>50000</v>
      </c>
      <c r="F39" s="19">
        <v>60000</v>
      </c>
      <c r="G39" s="19">
        <v>26000</v>
      </c>
      <c r="H39" s="19">
        <v>16000</v>
      </c>
      <c r="I39" s="51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</row>
    <row r="40" spans="1:14">
      <c r="A40" s="84" t="s">
        <v>46</v>
      </c>
      <c r="B40" s="3"/>
      <c r="C40" s="19">
        <f t="shared" si="13"/>
        <v>500</v>
      </c>
      <c r="D40" s="19">
        <f t="shared" si="13"/>
        <v>500</v>
      </c>
      <c r="E40" s="51">
        <v>0</v>
      </c>
      <c r="F40" s="19">
        <v>0</v>
      </c>
      <c r="G40" s="19">
        <v>500</v>
      </c>
      <c r="H40" s="19">
        <v>500</v>
      </c>
      <c r="I40" s="51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</row>
    <row r="41" spans="1:14">
      <c r="A41" s="84" t="s">
        <v>47</v>
      </c>
      <c r="B41" s="3"/>
      <c r="C41" s="19">
        <f t="shared" si="13"/>
        <v>60000</v>
      </c>
      <c r="D41" s="19">
        <f t="shared" si="13"/>
        <v>44000</v>
      </c>
      <c r="E41" s="51">
        <v>30000</v>
      </c>
      <c r="F41" s="19">
        <v>35000</v>
      </c>
      <c r="G41" s="19">
        <v>30000</v>
      </c>
      <c r="H41" s="19">
        <v>9000</v>
      </c>
      <c r="I41" s="51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</row>
    <row r="42" spans="1:14">
      <c r="A42" s="84" t="s">
        <v>48</v>
      </c>
      <c r="B42" s="3"/>
      <c r="C42" s="19">
        <f t="shared" si="13"/>
        <v>45000</v>
      </c>
      <c r="D42" s="19">
        <f t="shared" si="13"/>
        <v>93700</v>
      </c>
      <c r="E42" s="51">
        <v>10000</v>
      </c>
      <c r="F42" s="19">
        <v>92700</v>
      </c>
      <c r="G42" s="19">
        <v>35000</v>
      </c>
      <c r="H42" s="19">
        <v>1000</v>
      </c>
      <c r="I42" s="51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</row>
    <row r="43" spans="1:14">
      <c r="A43" s="84" t="s">
        <v>49</v>
      </c>
      <c r="B43" s="3"/>
      <c r="C43" s="19">
        <f t="shared" si="13"/>
        <v>1000</v>
      </c>
      <c r="D43" s="19">
        <f t="shared" si="13"/>
        <v>1000</v>
      </c>
      <c r="E43" s="51">
        <v>0</v>
      </c>
      <c r="F43" s="19">
        <v>700</v>
      </c>
      <c r="G43" s="19">
        <v>1000</v>
      </c>
      <c r="H43" s="19">
        <v>300</v>
      </c>
      <c r="I43" s="51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</row>
    <row r="44" spans="1:14">
      <c r="A44" s="84" t="s">
        <v>50</v>
      </c>
      <c r="B44" s="3"/>
      <c r="C44" s="19">
        <f t="shared" si="13"/>
        <v>1500</v>
      </c>
      <c r="D44" s="19">
        <f t="shared" si="13"/>
        <v>3000</v>
      </c>
      <c r="E44" s="51">
        <v>0</v>
      </c>
      <c r="F44" s="19">
        <v>0</v>
      </c>
      <c r="G44" s="19">
        <v>1500</v>
      </c>
      <c r="H44" s="19">
        <v>3000</v>
      </c>
      <c r="I44" s="51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</row>
    <row r="45" spans="1:14">
      <c r="A45" s="84" t="s">
        <v>51</v>
      </c>
      <c r="B45" s="3"/>
      <c r="C45" s="19">
        <f t="shared" si="13"/>
        <v>0</v>
      </c>
      <c r="D45" s="19">
        <f t="shared" si="13"/>
        <v>3300</v>
      </c>
      <c r="E45" s="51">
        <v>0</v>
      </c>
      <c r="F45" s="19">
        <v>0</v>
      </c>
      <c r="G45" s="19">
        <v>0</v>
      </c>
      <c r="H45" s="19">
        <v>3300</v>
      </c>
      <c r="I45" s="51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</row>
    <row r="46" spans="1:14">
      <c r="A46" s="84" t="s">
        <v>52</v>
      </c>
      <c r="B46" s="3"/>
      <c r="C46" s="19">
        <f t="shared" si="13"/>
        <v>0</v>
      </c>
      <c r="D46" s="19">
        <f t="shared" si="13"/>
        <v>0</v>
      </c>
      <c r="E46" s="51">
        <v>0</v>
      </c>
      <c r="F46" s="19">
        <v>0</v>
      </c>
      <c r="G46" s="19">
        <v>0</v>
      </c>
      <c r="H46" s="19">
        <v>0</v>
      </c>
      <c r="I46" s="51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</row>
    <row r="47" spans="1:14">
      <c r="A47" s="84" t="s">
        <v>53</v>
      </c>
      <c r="B47" s="3"/>
      <c r="C47" s="19">
        <f t="shared" si="13"/>
        <v>3000</v>
      </c>
      <c r="D47" s="19">
        <f t="shared" si="13"/>
        <v>1300</v>
      </c>
      <c r="E47" s="51">
        <v>0</v>
      </c>
      <c r="F47" s="19">
        <v>1300</v>
      </c>
      <c r="G47" s="19">
        <v>3000</v>
      </c>
      <c r="H47" s="19">
        <v>0</v>
      </c>
      <c r="I47" s="51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</row>
    <row r="48" spans="1:14">
      <c r="A48" s="84" t="s">
        <v>54</v>
      </c>
      <c r="B48" s="3"/>
      <c r="C48" s="19">
        <f t="shared" si="13"/>
        <v>180000</v>
      </c>
      <c r="D48" s="19">
        <f t="shared" si="13"/>
        <v>235000</v>
      </c>
      <c r="E48" s="51">
        <v>140000</v>
      </c>
      <c r="F48" s="19">
        <v>225000</v>
      </c>
      <c r="G48" s="19">
        <v>40000</v>
      </c>
      <c r="H48" s="19">
        <v>10000</v>
      </c>
      <c r="I48" s="51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</row>
    <row r="49" spans="1:14">
      <c r="A49" s="84" t="s">
        <v>55</v>
      </c>
      <c r="B49" s="3"/>
      <c r="C49" s="19">
        <f t="shared" si="13"/>
        <v>3500</v>
      </c>
      <c r="D49" s="19">
        <f t="shared" si="13"/>
        <v>6500</v>
      </c>
      <c r="E49" s="51">
        <v>3500</v>
      </c>
      <c r="F49" s="19">
        <v>4900</v>
      </c>
      <c r="G49" s="19">
        <v>0</v>
      </c>
      <c r="H49" s="19">
        <v>1600</v>
      </c>
      <c r="I49" s="51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</row>
    <row r="50" spans="1:14">
      <c r="A50" s="84" t="s">
        <v>56</v>
      </c>
      <c r="B50" s="3"/>
      <c r="C50" s="19">
        <f t="shared" si="13"/>
        <v>73700</v>
      </c>
      <c r="D50" s="19">
        <f t="shared" si="13"/>
        <v>14000</v>
      </c>
      <c r="E50" s="51">
        <v>20000</v>
      </c>
      <c r="F50" s="19">
        <v>9000</v>
      </c>
      <c r="G50" s="19">
        <v>53700</v>
      </c>
      <c r="H50" s="19">
        <v>5000</v>
      </c>
      <c r="I50" s="51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</row>
    <row r="51" spans="1:14">
      <c r="A51" s="84" t="s">
        <v>57</v>
      </c>
      <c r="B51" s="3"/>
      <c r="C51" s="19">
        <f t="shared" si="13"/>
        <v>20000</v>
      </c>
      <c r="D51" s="19">
        <f t="shared" si="13"/>
        <v>20000</v>
      </c>
      <c r="E51" s="51">
        <v>5000</v>
      </c>
      <c r="F51" s="19">
        <v>16000</v>
      </c>
      <c r="G51" s="19">
        <v>15000</v>
      </c>
      <c r="H51" s="19">
        <v>4000</v>
      </c>
      <c r="I51" s="51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</row>
    <row r="52" spans="1:14">
      <c r="A52" s="84" t="s">
        <v>58</v>
      </c>
      <c r="B52" s="3"/>
      <c r="C52" s="19">
        <f t="shared" si="13"/>
        <v>2000</v>
      </c>
      <c r="D52" s="19">
        <f t="shared" si="13"/>
        <v>1000</v>
      </c>
      <c r="E52" s="51">
        <v>1500</v>
      </c>
      <c r="F52" s="19">
        <v>100</v>
      </c>
      <c r="G52" s="19">
        <v>500</v>
      </c>
      <c r="H52" s="19">
        <v>900</v>
      </c>
      <c r="I52" s="51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</row>
    <row r="53" spans="1:14">
      <c r="A53" s="84" t="s">
        <v>59</v>
      </c>
      <c r="B53" s="3"/>
      <c r="C53" s="19">
        <f t="shared" si="13"/>
        <v>2500</v>
      </c>
      <c r="D53" s="19">
        <f t="shared" si="13"/>
        <v>2500</v>
      </c>
      <c r="E53" s="51">
        <v>0</v>
      </c>
      <c r="F53" s="19">
        <v>0</v>
      </c>
      <c r="G53" s="19">
        <v>2500</v>
      </c>
      <c r="H53" s="19">
        <v>2500</v>
      </c>
      <c r="I53" s="51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</row>
    <row r="54" spans="1:14">
      <c r="A54" s="84" t="s">
        <v>60</v>
      </c>
      <c r="B54" s="3"/>
      <c r="C54" s="19">
        <f t="shared" si="13"/>
        <v>2000</v>
      </c>
      <c r="D54" s="19">
        <f t="shared" si="13"/>
        <v>8500</v>
      </c>
      <c r="E54" s="51">
        <v>0</v>
      </c>
      <c r="F54" s="19">
        <v>7000</v>
      </c>
      <c r="G54" s="19">
        <v>2000</v>
      </c>
      <c r="H54" s="19">
        <v>1500</v>
      </c>
      <c r="I54" s="51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</row>
    <row r="55" spans="1:14">
      <c r="A55" s="84" t="s">
        <v>61</v>
      </c>
      <c r="B55" s="3"/>
      <c r="C55" s="19">
        <f t="shared" si="13"/>
        <v>5000</v>
      </c>
      <c r="D55" s="19">
        <f t="shared" si="13"/>
        <v>5000</v>
      </c>
      <c r="E55" s="51">
        <v>0</v>
      </c>
      <c r="F55" s="19">
        <v>0</v>
      </c>
      <c r="G55" s="19">
        <v>5000</v>
      </c>
      <c r="H55" s="19">
        <v>5000</v>
      </c>
      <c r="I55" s="51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</row>
    <row r="56" spans="1:14">
      <c r="A56" s="84" t="s">
        <v>62</v>
      </c>
      <c r="B56" s="3"/>
      <c r="C56" s="19">
        <f t="shared" si="13"/>
        <v>5000</v>
      </c>
      <c r="D56" s="19">
        <f t="shared" si="13"/>
        <v>9100</v>
      </c>
      <c r="E56" s="51">
        <v>0</v>
      </c>
      <c r="F56" s="19">
        <v>5100</v>
      </c>
      <c r="G56" s="19">
        <v>5000</v>
      </c>
      <c r="H56" s="19">
        <v>4000</v>
      </c>
      <c r="I56" s="51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</row>
    <row r="57" spans="1:14" ht="15">
      <c r="A57" s="85"/>
      <c r="B57" s="70"/>
      <c r="C57" s="19"/>
      <c r="D57" s="19"/>
      <c r="E57" s="51"/>
      <c r="F57" s="19"/>
      <c r="G57" s="101"/>
      <c r="H57" s="101"/>
      <c r="I57" s="59"/>
      <c r="J57" s="103"/>
      <c r="K57" s="103"/>
      <c r="L57" s="103"/>
      <c r="M57" s="103"/>
      <c r="N57" s="103"/>
    </row>
    <row r="58" spans="1:14" ht="15">
      <c r="A58" s="81" t="s">
        <v>63</v>
      </c>
      <c r="B58" s="66"/>
      <c r="C58" s="98">
        <f>SUM(C59:C90)</f>
        <v>1465800</v>
      </c>
      <c r="D58" s="98">
        <f>SUM(D59:D90)</f>
        <v>1696700</v>
      </c>
      <c r="E58" s="52">
        <f>SUM(E59:E90)</f>
        <v>1301000</v>
      </c>
      <c r="F58" s="102">
        <f>SUM(F59:F90)</f>
        <v>1610200</v>
      </c>
      <c r="G58" s="95">
        <f t="shared" ref="G58:M58" si="14">SUM(G59:G90)</f>
        <v>164800</v>
      </c>
      <c r="H58" s="95">
        <f>SUM(H59:H90)</f>
        <v>85800</v>
      </c>
      <c r="I58" s="52">
        <f t="shared" si="14"/>
        <v>0</v>
      </c>
      <c r="J58" s="102">
        <f>SUM(J59:J90)</f>
        <v>0</v>
      </c>
      <c r="K58" s="102">
        <f t="shared" si="14"/>
        <v>0</v>
      </c>
      <c r="L58" s="102">
        <f>SUM(L59:L90)</f>
        <v>0</v>
      </c>
      <c r="M58" s="102">
        <f t="shared" si="14"/>
        <v>0</v>
      </c>
      <c r="N58" s="102">
        <f>SUM(N59:N90)</f>
        <v>700</v>
      </c>
    </row>
    <row r="59" spans="1:14">
      <c r="A59" s="84" t="s">
        <v>64</v>
      </c>
      <c r="B59" s="3"/>
      <c r="C59" s="19">
        <f t="shared" ref="C59:D90" si="15">SUM(E59,G59,I59,K59,M59)</f>
        <v>79500</v>
      </c>
      <c r="D59" s="19">
        <f t="shared" si="15"/>
        <v>91500</v>
      </c>
      <c r="E59" s="51">
        <v>79500</v>
      </c>
      <c r="F59" s="19">
        <v>89700</v>
      </c>
      <c r="G59" s="19">
        <v>0</v>
      </c>
      <c r="H59" s="19">
        <v>1800</v>
      </c>
      <c r="I59" s="51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</row>
    <row r="60" spans="1:14">
      <c r="A60" s="84" t="s">
        <v>65</v>
      </c>
      <c r="B60" s="3"/>
      <c r="C60" s="19">
        <f t="shared" si="15"/>
        <v>72000</v>
      </c>
      <c r="D60" s="19">
        <f t="shared" si="15"/>
        <v>60000</v>
      </c>
      <c r="E60" s="51">
        <v>72000</v>
      </c>
      <c r="F60" s="19">
        <v>56000</v>
      </c>
      <c r="G60" s="19">
        <v>0</v>
      </c>
      <c r="H60" s="19">
        <v>4000</v>
      </c>
      <c r="I60" s="51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</row>
    <row r="61" spans="1:14">
      <c r="A61" s="84" t="s">
        <v>66</v>
      </c>
      <c r="B61" s="3"/>
      <c r="C61" s="19">
        <f t="shared" si="15"/>
        <v>15000</v>
      </c>
      <c r="D61" s="19">
        <f t="shared" si="15"/>
        <v>8500</v>
      </c>
      <c r="E61" s="51">
        <v>11000</v>
      </c>
      <c r="F61" s="19">
        <v>6500</v>
      </c>
      <c r="G61" s="19">
        <v>4000</v>
      </c>
      <c r="H61" s="19">
        <v>2000</v>
      </c>
      <c r="I61" s="51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</row>
    <row r="62" spans="1:14">
      <c r="A62" s="84" t="s">
        <v>67</v>
      </c>
      <c r="B62" s="3"/>
      <c r="C62" s="19">
        <f t="shared" si="15"/>
        <v>0</v>
      </c>
      <c r="D62" s="19">
        <f t="shared" si="15"/>
        <v>2500</v>
      </c>
      <c r="E62" s="51">
        <v>0</v>
      </c>
      <c r="F62" s="19">
        <v>1900</v>
      </c>
      <c r="G62" s="19">
        <v>0</v>
      </c>
      <c r="H62" s="19">
        <v>600</v>
      </c>
      <c r="I62" s="51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</row>
    <row r="63" spans="1:14">
      <c r="A63" s="84" t="s">
        <v>68</v>
      </c>
      <c r="B63" s="3"/>
      <c r="C63" s="19">
        <f t="shared" si="15"/>
        <v>23000</v>
      </c>
      <c r="D63" s="19">
        <f t="shared" si="15"/>
        <v>23000</v>
      </c>
      <c r="E63" s="51">
        <v>3000</v>
      </c>
      <c r="F63" s="19">
        <v>3000</v>
      </c>
      <c r="G63" s="19">
        <v>20000</v>
      </c>
      <c r="H63" s="19">
        <v>20000</v>
      </c>
      <c r="I63" s="51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</row>
    <row r="64" spans="1:14">
      <c r="A64" s="84" t="s">
        <v>69</v>
      </c>
      <c r="B64" s="3"/>
      <c r="C64" s="19">
        <f t="shared" si="15"/>
        <v>117000</v>
      </c>
      <c r="D64" s="19">
        <f t="shared" si="15"/>
        <v>197000</v>
      </c>
      <c r="E64" s="51">
        <v>57000</v>
      </c>
      <c r="F64" s="19">
        <v>186000</v>
      </c>
      <c r="G64" s="19">
        <v>60000</v>
      </c>
      <c r="H64" s="19">
        <v>11000</v>
      </c>
      <c r="I64" s="51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</row>
    <row r="65" spans="1:14">
      <c r="A65" s="84" t="s">
        <v>70</v>
      </c>
      <c r="B65" s="3"/>
      <c r="C65" s="19">
        <f t="shared" si="15"/>
        <v>0</v>
      </c>
      <c r="D65" s="19">
        <f t="shared" si="15"/>
        <v>0</v>
      </c>
      <c r="E65" s="51">
        <v>0</v>
      </c>
      <c r="F65" s="19">
        <v>0</v>
      </c>
      <c r="G65" s="19">
        <v>0</v>
      </c>
      <c r="H65" s="19">
        <v>0</v>
      </c>
      <c r="I65" s="51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</row>
    <row r="66" spans="1:14">
      <c r="A66" s="84" t="s">
        <v>71</v>
      </c>
      <c r="B66" s="3"/>
      <c r="C66" s="19">
        <f t="shared" si="15"/>
        <v>0</v>
      </c>
      <c r="D66" s="19">
        <f t="shared" si="15"/>
        <v>0</v>
      </c>
      <c r="E66" s="51">
        <v>0</v>
      </c>
      <c r="F66" s="19">
        <v>0</v>
      </c>
      <c r="G66" s="19">
        <v>0</v>
      </c>
      <c r="H66" s="19">
        <v>0</v>
      </c>
      <c r="I66" s="51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</row>
    <row r="67" spans="1:14">
      <c r="A67" s="84" t="s">
        <v>72</v>
      </c>
      <c r="B67" s="3"/>
      <c r="C67" s="19">
        <f t="shared" si="15"/>
        <v>0</v>
      </c>
      <c r="D67" s="19">
        <f t="shared" si="15"/>
        <v>1300</v>
      </c>
      <c r="E67" s="51">
        <v>0</v>
      </c>
      <c r="F67" s="19">
        <v>1300</v>
      </c>
      <c r="G67" s="19">
        <v>0</v>
      </c>
      <c r="H67" s="19">
        <v>0</v>
      </c>
      <c r="I67" s="51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</row>
    <row r="68" spans="1:14">
      <c r="A68" s="84" t="s">
        <v>73</v>
      </c>
      <c r="B68" s="3"/>
      <c r="C68" s="19">
        <f t="shared" si="15"/>
        <v>0</v>
      </c>
      <c r="D68" s="19">
        <f t="shared" si="15"/>
        <v>0</v>
      </c>
      <c r="E68" s="51">
        <v>0</v>
      </c>
      <c r="F68" s="19">
        <v>0</v>
      </c>
      <c r="G68" s="19">
        <v>0</v>
      </c>
      <c r="H68" s="19">
        <v>0</v>
      </c>
      <c r="I68" s="51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</row>
    <row r="69" spans="1:14">
      <c r="A69" s="84" t="s">
        <v>74</v>
      </c>
      <c r="B69" s="3"/>
      <c r="C69" s="19">
        <f t="shared" si="15"/>
        <v>0</v>
      </c>
      <c r="D69" s="19">
        <f t="shared" si="15"/>
        <v>0</v>
      </c>
      <c r="E69" s="51">
        <v>0</v>
      </c>
      <c r="F69" s="19">
        <v>0</v>
      </c>
      <c r="G69" s="19">
        <v>0</v>
      </c>
      <c r="H69" s="19">
        <v>0</v>
      </c>
      <c r="I69" s="51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</row>
    <row r="70" spans="1:14">
      <c r="A70" s="84" t="s">
        <v>75</v>
      </c>
      <c r="B70" s="3"/>
      <c r="C70" s="19">
        <f t="shared" si="15"/>
        <v>0</v>
      </c>
      <c r="D70" s="19">
        <f t="shared" si="15"/>
        <v>1600</v>
      </c>
      <c r="E70" s="51">
        <v>0</v>
      </c>
      <c r="F70" s="19">
        <v>1600</v>
      </c>
      <c r="G70" s="19">
        <v>0</v>
      </c>
      <c r="H70" s="19">
        <v>0</v>
      </c>
      <c r="I70" s="51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</row>
    <row r="71" spans="1:14">
      <c r="A71" s="84" t="s">
        <v>76</v>
      </c>
      <c r="B71" s="3"/>
      <c r="C71" s="19">
        <f t="shared" si="15"/>
        <v>43000</v>
      </c>
      <c r="D71" s="19">
        <f t="shared" si="15"/>
        <v>49000</v>
      </c>
      <c r="E71" s="51">
        <v>43000</v>
      </c>
      <c r="F71" s="19">
        <v>45000</v>
      </c>
      <c r="G71" s="19">
        <v>0</v>
      </c>
      <c r="H71" s="19">
        <v>4000</v>
      </c>
      <c r="I71" s="51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</row>
    <row r="72" spans="1:14">
      <c r="A72" s="84" t="s">
        <v>77</v>
      </c>
      <c r="B72" s="3"/>
      <c r="C72" s="19">
        <f t="shared" si="15"/>
        <v>20000</v>
      </c>
      <c r="D72" s="19">
        <f t="shared" si="15"/>
        <v>26000</v>
      </c>
      <c r="E72" s="51">
        <v>20000</v>
      </c>
      <c r="F72" s="19">
        <v>23000</v>
      </c>
      <c r="G72" s="19">
        <v>0</v>
      </c>
      <c r="H72" s="19">
        <v>2300</v>
      </c>
      <c r="I72" s="51">
        <v>0</v>
      </c>
      <c r="J72" s="19">
        <v>0</v>
      </c>
      <c r="K72" s="19">
        <v>0</v>
      </c>
      <c r="L72" s="19">
        <v>0</v>
      </c>
      <c r="M72" s="19">
        <v>0</v>
      </c>
      <c r="N72" s="19">
        <v>700</v>
      </c>
    </row>
    <row r="73" spans="1:14">
      <c r="A73" s="84" t="s">
        <v>78</v>
      </c>
      <c r="B73" s="3"/>
      <c r="C73" s="19">
        <f t="shared" si="15"/>
        <v>0</v>
      </c>
      <c r="D73" s="19">
        <f t="shared" si="15"/>
        <v>0</v>
      </c>
      <c r="E73" s="51">
        <v>0</v>
      </c>
      <c r="F73" s="19">
        <v>0</v>
      </c>
      <c r="G73" s="19">
        <v>0</v>
      </c>
      <c r="H73" s="19">
        <v>0</v>
      </c>
      <c r="I73" s="51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</row>
    <row r="74" spans="1:14">
      <c r="A74" s="84" t="s">
        <v>79</v>
      </c>
      <c r="B74" s="3"/>
      <c r="C74" s="19">
        <f t="shared" si="15"/>
        <v>64000</v>
      </c>
      <c r="D74" s="19">
        <f t="shared" si="15"/>
        <v>71500</v>
      </c>
      <c r="E74" s="51">
        <v>64000</v>
      </c>
      <c r="F74" s="19">
        <v>71500</v>
      </c>
      <c r="G74" s="19">
        <v>0</v>
      </c>
      <c r="H74" s="19">
        <v>0</v>
      </c>
      <c r="I74" s="51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</row>
    <row r="75" spans="1:14">
      <c r="A75" s="84" t="s">
        <v>80</v>
      </c>
      <c r="B75" s="3"/>
      <c r="C75" s="19">
        <f t="shared" si="15"/>
        <v>683000</v>
      </c>
      <c r="D75" s="19">
        <f t="shared" si="15"/>
        <v>683400</v>
      </c>
      <c r="E75" s="51">
        <v>660000</v>
      </c>
      <c r="F75" s="19">
        <v>678000</v>
      </c>
      <c r="G75" s="19">
        <v>23000</v>
      </c>
      <c r="H75" s="19">
        <v>5400</v>
      </c>
      <c r="I75" s="51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</row>
    <row r="76" spans="1:14">
      <c r="A76" s="84" t="s">
        <v>81</v>
      </c>
      <c r="B76" s="3"/>
      <c r="C76" s="19">
        <f t="shared" si="15"/>
        <v>22200</v>
      </c>
      <c r="D76" s="19">
        <f t="shared" si="15"/>
        <v>22700</v>
      </c>
      <c r="E76" s="51">
        <v>19500</v>
      </c>
      <c r="F76" s="19">
        <v>20000</v>
      </c>
      <c r="G76" s="19">
        <v>2700</v>
      </c>
      <c r="H76" s="19">
        <v>2700</v>
      </c>
      <c r="I76" s="51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</row>
    <row r="77" spans="1:14">
      <c r="A77" s="84" t="s">
        <v>82</v>
      </c>
      <c r="B77" s="3"/>
      <c r="C77" s="19">
        <f t="shared" si="15"/>
        <v>35000</v>
      </c>
      <c r="D77" s="19">
        <f t="shared" si="15"/>
        <v>35000</v>
      </c>
      <c r="E77" s="51">
        <v>35000</v>
      </c>
      <c r="F77" s="19">
        <v>29000</v>
      </c>
      <c r="G77" s="19">
        <v>0</v>
      </c>
      <c r="H77" s="19">
        <v>6000</v>
      </c>
      <c r="I77" s="51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</row>
    <row r="78" spans="1:14">
      <c r="A78" s="84" t="s">
        <v>83</v>
      </c>
      <c r="B78" s="3"/>
      <c r="C78" s="19">
        <f t="shared" si="15"/>
        <v>0</v>
      </c>
      <c r="D78" s="19">
        <f t="shared" si="15"/>
        <v>0</v>
      </c>
      <c r="E78" s="51">
        <v>0</v>
      </c>
      <c r="F78" s="19">
        <v>0</v>
      </c>
      <c r="G78" s="19">
        <v>0</v>
      </c>
      <c r="H78" s="19">
        <v>0</v>
      </c>
      <c r="I78" s="51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</row>
    <row r="79" spans="1:14">
      <c r="A79" s="84" t="s">
        <v>84</v>
      </c>
      <c r="B79" s="3"/>
      <c r="C79" s="19">
        <f t="shared" si="15"/>
        <v>0</v>
      </c>
      <c r="D79" s="19">
        <f t="shared" si="15"/>
        <v>7300</v>
      </c>
      <c r="E79" s="51">
        <v>0</v>
      </c>
      <c r="F79" s="19">
        <v>7300</v>
      </c>
      <c r="G79" s="19">
        <v>0</v>
      </c>
      <c r="H79" s="19">
        <v>0</v>
      </c>
      <c r="I79" s="51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</row>
    <row r="80" spans="1:14">
      <c r="A80" s="84" t="s">
        <v>85</v>
      </c>
      <c r="B80" s="3"/>
      <c r="C80" s="19">
        <f t="shared" si="15"/>
        <v>0</v>
      </c>
      <c r="D80" s="19">
        <f t="shared" si="15"/>
        <v>0</v>
      </c>
      <c r="E80" s="51">
        <v>0</v>
      </c>
      <c r="F80" s="19">
        <v>0</v>
      </c>
      <c r="G80" s="19">
        <v>0</v>
      </c>
      <c r="H80" s="19">
        <v>0</v>
      </c>
      <c r="I80" s="51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</row>
    <row r="81" spans="1:14">
      <c r="A81" s="84" t="s">
        <v>86</v>
      </c>
      <c r="B81" s="3"/>
      <c r="C81" s="19">
        <f t="shared" si="15"/>
        <v>0</v>
      </c>
      <c r="D81" s="19">
        <f t="shared" si="15"/>
        <v>0</v>
      </c>
      <c r="E81" s="51">
        <v>0</v>
      </c>
      <c r="F81" s="19">
        <v>0</v>
      </c>
      <c r="G81" s="19">
        <v>0</v>
      </c>
      <c r="H81" s="19">
        <v>0</v>
      </c>
      <c r="I81" s="51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</row>
    <row r="82" spans="1:14">
      <c r="A82" s="84" t="s">
        <v>87</v>
      </c>
      <c r="B82" s="3"/>
      <c r="C82" s="19">
        <f t="shared" si="15"/>
        <v>195000</v>
      </c>
      <c r="D82" s="19">
        <f t="shared" si="15"/>
        <v>225000</v>
      </c>
      <c r="E82" s="51">
        <v>170000</v>
      </c>
      <c r="F82" s="19">
        <v>222000</v>
      </c>
      <c r="G82" s="19">
        <v>25000</v>
      </c>
      <c r="H82" s="19">
        <v>3000</v>
      </c>
      <c r="I82" s="51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</row>
    <row r="83" spans="1:14">
      <c r="A83" s="84" t="s">
        <v>88</v>
      </c>
      <c r="B83" s="3"/>
      <c r="C83" s="19">
        <f t="shared" si="15"/>
        <v>0</v>
      </c>
      <c r="D83" s="19">
        <f t="shared" si="15"/>
        <v>60000</v>
      </c>
      <c r="E83" s="51">
        <v>0</v>
      </c>
      <c r="F83" s="19">
        <v>51000</v>
      </c>
      <c r="G83" s="19">
        <v>0</v>
      </c>
      <c r="H83" s="19">
        <v>9000</v>
      </c>
      <c r="I83" s="51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</row>
    <row r="84" spans="1:14">
      <c r="A84" s="84" t="s">
        <v>89</v>
      </c>
      <c r="B84" s="3"/>
      <c r="C84" s="19">
        <f t="shared" si="15"/>
        <v>0</v>
      </c>
      <c r="D84" s="19">
        <f t="shared" si="15"/>
        <v>0</v>
      </c>
      <c r="E84" s="51">
        <v>0</v>
      </c>
      <c r="F84" s="19">
        <v>0</v>
      </c>
      <c r="G84" s="19">
        <v>0</v>
      </c>
      <c r="H84" s="19">
        <v>0</v>
      </c>
      <c r="I84" s="51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</row>
    <row r="85" spans="1:14">
      <c r="A85" s="84" t="s">
        <v>90</v>
      </c>
      <c r="B85" s="3"/>
      <c r="C85" s="19">
        <f t="shared" si="15"/>
        <v>10000</v>
      </c>
      <c r="D85" s="19">
        <f t="shared" si="15"/>
        <v>25000</v>
      </c>
      <c r="E85" s="51">
        <v>0</v>
      </c>
      <c r="F85" s="19">
        <v>25000</v>
      </c>
      <c r="G85" s="19">
        <v>10000</v>
      </c>
      <c r="H85" s="19">
        <v>0</v>
      </c>
      <c r="I85" s="51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</row>
    <row r="86" spans="1:14">
      <c r="A86" s="84" t="s">
        <v>91</v>
      </c>
      <c r="B86" s="3"/>
      <c r="C86" s="19">
        <f t="shared" si="15"/>
        <v>83000</v>
      </c>
      <c r="D86" s="19">
        <f t="shared" si="15"/>
        <v>94000</v>
      </c>
      <c r="E86" s="51">
        <v>65900</v>
      </c>
      <c r="F86" s="19">
        <v>81000</v>
      </c>
      <c r="G86" s="19">
        <v>17100</v>
      </c>
      <c r="H86" s="19">
        <v>13000</v>
      </c>
      <c r="I86" s="51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</row>
    <row r="87" spans="1:14">
      <c r="A87" s="84" t="s">
        <v>92</v>
      </c>
      <c r="B87" s="3"/>
      <c r="C87" s="19">
        <f t="shared" si="15"/>
        <v>0</v>
      </c>
      <c r="D87" s="19">
        <f t="shared" si="15"/>
        <v>900</v>
      </c>
      <c r="E87" s="51">
        <v>0</v>
      </c>
      <c r="F87" s="19">
        <v>900</v>
      </c>
      <c r="G87" s="19">
        <v>0</v>
      </c>
      <c r="H87" s="19">
        <v>0</v>
      </c>
      <c r="I87" s="51">
        <v>0</v>
      </c>
      <c r="J87" s="19">
        <v>0</v>
      </c>
      <c r="K87" s="19">
        <v>0</v>
      </c>
      <c r="L87" s="19">
        <v>0</v>
      </c>
      <c r="M87" s="19">
        <v>0</v>
      </c>
      <c r="N87" s="19">
        <v>0</v>
      </c>
    </row>
    <row r="88" spans="1:14">
      <c r="A88" s="84" t="s">
        <v>93</v>
      </c>
      <c r="B88" s="3"/>
      <c r="C88" s="19">
        <f t="shared" si="15"/>
        <v>0</v>
      </c>
      <c r="D88" s="19">
        <f t="shared" si="15"/>
        <v>0</v>
      </c>
      <c r="E88" s="51">
        <v>0</v>
      </c>
      <c r="F88" s="19">
        <v>0</v>
      </c>
      <c r="G88" s="19">
        <v>0</v>
      </c>
      <c r="H88" s="19">
        <v>0</v>
      </c>
      <c r="I88" s="51">
        <v>0</v>
      </c>
      <c r="J88" s="19">
        <v>0</v>
      </c>
      <c r="K88" s="19">
        <v>0</v>
      </c>
      <c r="L88" s="19">
        <v>0</v>
      </c>
      <c r="M88" s="19">
        <v>0</v>
      </c>
      <c r="N88" s="19">
        <v>0</v>
      </c>
    </row>
    <row r="89" spans="1:14">
      <c r="A89" s="84" t="s">
        <v>94</v>
      </c>
      <c r="B89" s="3"/>
      <c r="C89" s="19">
        <f t="shared" si="15"/>
        <v>1100</v>
      </c>
      <c r="D89" s="19">
        <f t="shared" si="15"/>
        <v>1500</v>
      </c>
      <c r="E89" s="51">
        <v>1100</v>
      </c>
      <c r="F89" s="19">
        <v>1500</v>
      </c>
      <c r="G89" s="19">
        <v>0</v>
      </c>
      <c r="H89" s="19">
        <v>0</v>
      </c>
      <c r="I89" s="51">
        <v>0</v>
      </c>
      <c r="J89" s="19">
        <v>0</v>
      </c>
      <c r="K89" s="19">
        <v>0</v>
      </c>
      <c r="L89" s="19">
        <v>0</v>
      </c>
      <c r="M89" s="19">
        <v>0</v>
      </c>
      <c r="N89" s="19">
        <v>0</v>
      </c>
    </row>
    <row r="90" spans="1:14">
      <c r="A90" s="84" t="s">
        <v>95</v>
      </c>
      <c r="B90" s="3"/>
      <c r="C90" s="19">
        <f t="shared" si="15"/>
        <v>3000</v>
      </c>
      <c r="D90" s="19">
        <f t="shared" si="15"/>
        <v>10000</v>
      </c>
      <c r="E90" s="51">
        <v>0</v>
      </c>
      <c r="F90" s="19">
        <v>9000</v>
      </c>
      <c r="G90" s="19">
        <v>3000</v>
      </c>
      <c r="H90" s="19">
        <v>1000</v>
      </c>
      <c r="I90" s="51">
        <v>0</v>
      </c>
      <c r="J90" s="19">
        <v>0</v>
      </c>
      <c r="K90" s="19">
        <v>0</v>
      </c>
      <c r="L90" s="19">
        <v>0</v>
      </c>
      <c r="M90" s="19">
        <v>0</v>
      </c>
      <c r="N90" s="19">
        <v>0</v>
      </c>
    </row>
    <row r="91" spans="1:14" ht="15">
      <c r="A91" s="85"/>
      <c r="B91" s="70"/>
      <c r="C91" s="19"/>
      <c r="D91" s="19"/>
      <c r="E91" s="51"/>
      <c r="F91" s="19"/>
      <c r="G91" s="101"/>
      <c r="H91" s="101"/>
      <c r="I91" s="59"/>
      <c r="J91" s="103"/>
      <c r="K91" s="103"/>
      <c r="L91" s="103"/>
      <c r="M91" s="103"/>
      <c r="N91" s="103"/>
    </row>
    <row r="92" spans="1:14" ht="15">
      <c r="A92" s="81" t="s">
        <v>96</v>
      </c>
      <c r="B92" s="66"/>
      <c r="C92" s="98">
        <f>SUM(C93:C94)</f>
        <v>2000</v>
      </c>
      <c r="D92" s="98">
        <f>SUM(D93:D94)</f>
        <v>2000</v>
      </c>
      <c r="E92" s="50">
        <f t="shared" ref="E92:M92" si="16">SUM(E93:E94)</f>
        <v>0</v>
      </c>
      <c r="F92" s="98">
        <f>SUM(F93:F94)</f>
        <v>0</v>
      </c>
      <c r="G92" s="98">
        <f t="shared" si="16"/>
        <v>2000</v>
      </c>
      <c r="H92" s="98">
        <f>SUM(H93:H94)</f>
        <v>2000</v>
      </c>
      <c r="I92" s="60">
        <f t="shared" si="16"/>
        <v>0</v>
      </c>
      <c r="J92" s="104">
        <f>SUM(J93:J94)</f>
        <v>0</v>
      </c>
      <c r="K92" s="104">
        <f t="shared" si="16"/>
        <v>0</v>
      </c>
      <c r="L92" s="104">
        <f>SUM(L93:L94)</f>
        <v>0</v>
      </c>
      <c r="M92" s="104">
        <f t="shared" si="16"/>
        <v>0</v>
      </c>
      <c r="N92" s="104">
        <f>SUM(N93:N94)</f>
        <v>0</v>
      </c>
    </row>
    <row r="93" spans="1:14">
      <c r="A93" s="84" t="s">
        <v>97</v>
      </c>
      <c r="B93" s="3"/>
      <c r="C93" s="19">
        <f>SUM(E93,G93,I93,K93,M93)</f>
        <v>0</v>
      </c>
      <c r="D93" s="19">
        <f>SUM(F93,H93,J93,L93,N93)</f>
        <v>0</v>
      </c>
      <c r="E93" s="51">
        <v>0</v>
      </c>
      <c r="F93" s="19">
        <v>0</v>
      </c>
      <c r="G93" s="19">
        <v>0</v>
      </c>
      <c r="H93" s="19">
        <v>0</v>
      </c>
      <c r="I93" s="51">
        <v>0</v>
      </c>
      <c r="J93" s="19">
        <v>0</v>
      </c>
      <c r="K93" s="19">
        <v>0</v>
      </c>
      <c r="L93" s="19">
        <v>0</v>
      </c>
      <c r="M93" s="19">
        <v>0</v>
      </c>
      <c r="N93" s="19">
        <v>0</v>
      </c>
    </row>
    <row r="94" spans="1:14">
      <c r="A94" s="84" t="s">
        <v>98</v>
      </c>
      <c r="B94" s="3"/>
      <c r="C94" s="19">
        <f>SUM(E94,G94,I94,K94,M94)</f>
        <v>2000</v>
      </c>
      <c r="D94" s="19">
        <f>SUM(F94,H94,J94,L94,N94)</f>
        <v>2000</v>
      </c>
      <c r="E94" s="51">
        <v>0</v>
      </c>
      <c r="F94" s="19">
        <v>0</v>
      </c>
      <c r="G94" s="19">
        <v>2000</v>
      </c>
      <c r="H94" s="19">
        <v>2000</v>
      </c>
      <c r="I94" s="51">
        <v>0</v>
      </c>
      <c r="J94" s="19">
        <v>0</v>
      </c>
      <c r="K94" s="19">
        <v>0</v>
      </c>
      <c r="L94" s="19">
        <v>0</v>
      </c>
      <c r="M94" s="19">
        <v>0</v>
      </c>
      <c r="N94" s="19">
        <v>0</v>
      </c>
    </row>
    <row r="95" spans="1:14">
      <c r="A95" s="87"/>
      <c r="B95" s="72"/>
      <c r="C95" s="19"/>
      <c r="D95" s="19"/>
      <c r="E95" s="51"/>
      <c r="F95" s="19"/>
      <c r="G95" s="19"/>
      <c r="H95" s="19"/>
      <c r="I95" s="61"/>
      <c r="J95" s="105"/>
      <c r="K95" s="105"/>
      <c r="L95" s="105"/>
      <c r="M95" s="105"/>
      <c r="N95" s="105"/>
    </row>
    <row r="96" spans="1:14">
      <c r="A96" s="81" t="s">
        <v>99</v>
      </c>
      <c r="B96" s="66"/>
      <c r="C96" s="98">
        <f>SUM(C97:C108)</f>
        <v>238700</v>
      </c>
      <c r="D96" s="98">
        <f>SUM(D97:D108)</f>
        <v>249600</v>
      </c>
      <c r="E96" s="50">
        <f>SUM(E97:E108)</f>
        <v>181800</v>
      </c>
      <c r="F96" s="98">
        <f>SUM(F97:F108)</f>
        <v>173500</v>
      </c>
      <c r="G96" s="98">
        <f t="shared" ref="G96:M96" si="17">SUM(G97:G108)</f>
        <v>55900</v>
      </c>
      <c r="H96" s="98">
        <f>SUM(H97:H108)</f>
        <v>75800</v>
      </c>
      <c r="I96" s="50">
        <f t="shared" si="17"/>
        <v>0</v>
      </c>
      <c r="J96" s="98">
        <f>SUM(J97:J108)</f>
        <v>0</v>
      </c>
      <c r="K96" s="98">
        <f t="shared" si="17"/>
        <v>0</v>
      </c>
      <c r="L96" s="98">
        <f>SUM(L97:L108)</f>
        <v>0</v>
      </c>
      <c r="M96" s="98">
        <f t="shared" si="17"/>
        <v>1000</v>
      </c>
      <c r="N96" s="98">
        <f>SUM(N97:N108)</f>
        <v>300</v>
      </c>
    </row>
    <row r="97" spans="1:14">
      <c r="A97" s="84" t="s">
        <v>100</v>
      </c>
      <c r="B97" s="3"/>
      <c r="C97" s="19">
        <f t="shared" ref="C97:D108" si="18">SUM(E97,G97,I97,K97,M97)</f>
        <v>97500</v>
      </c>
      <c r="D97" s="19">
        <f t="shared" si="18"/>
        <v>97500</v>
      </c>
      <c r="E97" s="51">
        <v>97500</v>
      </c>
      <c r="F97" s="19">
        <v>97500</v>
      </c>
      <c r="G97" s="19">
        <v>0</v>
      </c>
      <c r="H97" s="19">
        <v>0</v>
      </c>
      <c r="I97" s="51">
        <v>0</v>
      </c>
      <c r="J97" s="19">
        <v>0</v>
      </c>
      <c r="K97" s="19">
        <v>0</v>
      </c>
      <c r="L97" s="19">
        <v>0</v>
      </c>
      <c r="M97" s="19">
        <v>0</v>
      </c>
      <c r="N97" s="19">
        <v>0</v>
      </c>
    </row>
    <row r="98" spans="1:14">
      <c r="A98" s="84" t="s">
        <v>101</v>
      </c>
      <c r="B98" s="3"/>
      <c r="C98" s="19">
        <f t="shared" si="18"/>
        <v>4500</v>
      </c>
      <c r="D98" s="19">
        <f t="shared" si="18"/>
        <v>4800</v>
      </c>
      <c r="E98" s="51">
        <v>4500</v>
      </c>
      <c r="F98" s="19">
        <v>4800</v>
      </c>
      <c r="G98" s="19">
        <v>0</v>
      </c>
      <c r="H98" s="19">
        <v>0</v>
      </c>
      <c r="I98" s="51">
        <v>0</v>
      </c>
      <c r="J98" s="19">
        <v>0</v>
      </c>
      <c r="K98" s="19">
        <v>0</v>
      </c>
      <c r="L98" s="19">
        <v>0</v>
      </c>
      <c r="M98" s="19">
        <v>0</v>
      </c>
      <c r="N98" s="19">
        <v>0</v>
      </c>
    </row>
    <row r="99" spans="1:14">
      <c r="A99" s="84" t="s">
        <v>102</v>
      </c>
      <c r="B99" s="3"/>
      <c r="C99" s="19">
        <f t="shared" si="18"/>
        <v>80000</v>
      </c>
      <c r="D99" s="19">
        <f t="shared" si="18"/>
        <v>80000</v>
      </c>
      <c r="E99" s="51">
        <v>49300</v>
      </c>
      <c r="F99" s="19">
        <v>49400</v>
      </c>
      <c r="G99" s="19">
        <v>30700</v>
      </c>
      <c r="H99" s="19">
        <v>30600</v>
      </c>
      <c r="I99" s="51">
        <v>0</v>
      </c>
      <c r="J99" s="19">
        <v>0</v>
      </c>
      <c r="K99" s="19">
        <v>0</v>
      </c>
      <c r="L99" s="19">
        <v>0</v>
      </c>
      <c r="M99" s="19">
        <v>0</v>
      </c>
      <c r="N99" s="19">
        <v>0</v>
      </c>
    </row>
    <row r="100" spans="1:14">
      <c r="A100" s="84" t="s">
        <v>103</v>
      </c>
      <c r="B100" s="3"/>
      <c r="C100" s="19">
        <f t="shared" si="18"/>
        <v>13500</v>
      </c>
      <c r="D100" s="19">
        <f t="shared" si="18"/>
        <v>13500</v>
      </c>
      <c r="E100" s="51">
        <v>13500</v>
      </c>
      <c r="F100" s="19">
        <v>10000</v>
      </c>
      <c r="G100" s="19">
        <v>0</v>
      </c>
      <c r="H100" s="19">
        <v>3500</v>
      </c>
      <c r="I100" s="51">
        <v>0</v>
      </c>
      <c r="J100" s="19">
        <v>0</v>
      </c>
      <c r="K100" s="19">
        <v>0</v>
      </c>
      <c r="L100" s="19">
        <v>0</v>
      </c>
      <c r="M100" s="19">
        <v>0</v>
      </c>
      <c r="N100" s="19">
        <v>0</v>
      </c>
    </row>
    <row r="101" spans="1:14">
      <c r="A101" s="84" t="s">
        <v>104</v>
      </c>
      <c r="B101" s="3"/>
      <c r="C101" s="19">
        <f t="shared" si="18"/>
        <v>0</v>
      </c>
      <c r="D101" s="19">
        <f t="shared" si="18"/>
        <v>0</v>
      </c>
      <c r="E101" s="51">
        <v>0</v>
      </c>
      <c r="F101" s="19">
        <v>0</v>
      </c>
      <c r="G101" s="19">
        <v>0</v>
      </c>
      <c r="H101" s="19">
        <v>0</v>
      </c>
      <c r="I101" s="51"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</row>
    <row r="102" spans="1:14">
      <c r="A102" s="84" t="s">
        <v>105</v>
      </c>
      <c r="B102" s="3"/>
      <c r="C102" s="19">
        <f t="shared" si="18"/>
        <v>1000</v>
      </c>
      <c r="D102" s="19">
        <f t="shared" si="18"/>
        <v>1000</v>
      </c>
      <c r="E102" s="51">
        <v>0</v>
      </c>
      <c r="F102" s="19">
        <v>0</v>
      </c>
      <c r="G102" s="19">
        <v>1000</v>
      </c>
      <c r="H102" s="19">
        <v>1000</v>
      </c>
      <c r="I102" s="51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</row>
    <row r="103" spans="1:14">
      <c r="A103" s="84" t="s">
        <v>106</v>
      </c>
      <c r="B103" s="3"/>
      <c r="C103" s="19">
        <f t="shared" si="18"/>
        <v>600</v>
      </c>
      <c r="D103" s="19">
        <f t="shared" si="18"/>
        <v>600</v>
      </c>
      <c r="E103" s="51">
        <v>0</v>
      </c>
      <c r="F103" s="19">
        <v>0</v>
      </c>
      <c r="G103" s="19">
        <v>600</v>
      </c>
      <c r="H103" s="19">
        <v>600</v>
      </c>
      <c r="I103" s="51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</row>
    <row r="104" spans="1:14">
      <c r="A104" s="84" t="s">
        <v>107</v>
      </c>
      <c r="B104" s="3"/>
      <c r="C104" s="19">
        <f t="shared" si="18"/>
        <v>200</v>
      </c>
      <c r="D104" s="19">
        <f t="shared" si="18"/>
        <v>800</v>
      </c>
      <c r="E104" s="51">
        <v>0</v>
      </c>
      <c r="F104" s="19">
        <v>800</v>
      </c>
      <c r="G104" s="19">
        <v>200</v>
      </c>
      <c r="H104" s="19">
        <v>0</v>
      </c>
      <c r="I104" s="51">
        <v>0</v>
      </c>
      <c r="J104" s="19">
        <v>0</v>
      </c>
      <c r="K104" s="19">
        <v>0</v>
      </c>
      <c r="L104" s="19">
        <v>0</v>
      </c>
      <c r="M104" s="19">
        <v>0</v>
      </c>
      <c r="N104" s="19">
        <v>0</v>
      </c>
    </row>
    <row r="105" spans="1:14">
      <c r="A105" s="84" t="s">
        <v>108</v>
      </c>
      <c r="B105" s="3"/>
      <c r="C105" s="19">
        <f t="shared" si="18"/>
        <v>10000</v>
      </c>
      <c r="D105" s="19">
        <f t="shared" si="18"/>
        <v>10000</v>
      </c>
      <c r="E105" s="51">
        <v>0</v>
      </c>
      <c r="F105" s="19">
        <v>2000</v>
      </c>
      <c r="G105" s="19">
        <v>10000</v>
      </c>
      <c r="H105" s="19">
        <v>8000</v>
      </c>
      <c r="I105" s="51">
        <v>0</v>
      </c>
      <c r="J105" s="19">
        <v>0</v>
      </c>
      <c r="K105" s="19">
        <v>0</v>
      </c>
      <c r="L105" s="19">
        <v>0</v>
      </c>
      <c r="M105" s="19">
        <v>0</v>
      </c>
      <c r="N105" s="19">
        <v>0</v>
      </c>
    </row>
    <row r="106" spans="1:14">
      <c r="A106" s="84" t="s">
        <v>109</v>
      </c>
      <c r="B106" s="3"/>
      <c r="C106" s="19">
        <f t="shared" si="18"/>
        <v>0</v>
      </c>
      <c r="D106" s="19">
        <f t="shared" si="18"/>
        <v>2000</v>
      </c>
      <c r="E106" s="51">
        <v>0</v>
      </c>
      <c r="F106" s="19">
        <v>2000</v>
      </c>
      <c r="G106" s="19">
        <v>0</v>
      </c>
      <c r="H106" s="19">
        <v>0</v>
      </c>
      <c r="I106" s="51">
        <v>0</v>
      </c>
      <c r="J106" s="19"/>
      <c r="K106" s="19"/>
      <c r="L106" s="19"/>
      <c r="M106" s="19"/>
      <c r="N106" s="19"/>
    </row>
    <row r="107" spans="1:14">
      <c r="A107" s="84" t="s">
        <v>110</v>
      </c>
      <c r="B107" s="3"/>
      <c r="C107" s="19">
        <f t="shared" si="18"/>
        <v>25500</v>
      </c>
      <c r="D107" s="19">
        <f t="shared" si="18"/>
        <v>30100</v>
      </c>
      <c r="E107" s="51">
        <v>17000</v>
      </c>
      <c r="F107" s="19">
        <v>0</v>
      </c>
      <c r="G107" s="19">
        <v>8500</v>
      </c>
      <c r="H107" s="19">
        <v>30100</v>
      </c>
      <c r="I107" s="51">
        <v>0</v>
      </c>
      <c r="J107" s="19">
        <v>0</v>
      </c>
      <c r="K107" s="19">
        <v>0</v>
      </c>
      <c r="L107" s="19">
        <v>0</v>
      </c>
      <c r="M107" s="19">
        <v>0</v>
      </c>
      <c r="N107" s="19">
        <v>0</v>
      </c>
    </row>
    <row r="108" spans="1:14">
      <c r="A108" s="84" t="s">
        <v>111</v>
      </c>
      <c r="B108" s="3"/>
      <c r="C108" s="19">
        <f t="shared" si="18"/>
        <v>5900</v>
      </c>
      <c r="D108" s="19">
        <f t="shared" si="18"/>
        <v>9300</v>
      </c>
      <c r="E108" s="51">
        <v>0</v>
      </c>
      <c r="F108" s="19">
        <v>7000</v>
      </c>
      <c r="G108" s="19">
        <v>4900</v>
      </c>
      <c r="H108" s="19">
        <v>2000</v>
      </c>
      <c r="I108" s="51">
        <v>0</v>
      </c>
      <c r="J108" s="19">
        <v>0</v>
      </c>
      <c r="K108" s="19">
        <v>0</v>
      </c>
      <c r="L108" s="19">
        <v>0</v>
      </c>
      <c r="M108" s="19">
        <v>1000</v>
      </c>
      <c r="N108" s="19">
        <v>300</v>
      </c>
    </row>
    <row r="109" spans="1:14">
      <c r="A109" s="84"/>
      <c r="B109" s="3"/>
      <c r="C109" s="19"/>
      <c r="D109" s="19"/>
      <c r="E109" s="51"/>
      <c r="F109" s="19"/>
      <c r="G109" s="19"/>
      <c r="H109" s="19"/>
      <c r="I109" s="51"/>
      <c r="J109" s="19"/>
      <c r="K109" s="19"/>
      <c r="L109" s="19"/>
      <c r="M109" s="19"/>
      <c r="N109" s="19"/>
    </row>
    <row r="110" spans="1:14">
      <c r="A110" s="88" t="s">
        <v>112</v>
      </c>
      <c r="B110" s="66"/>
      <c r="C110" s="98">
        <f>SUM(C111)</f>
        <v>20000</v>
      </c>
      <c r="D110" s="98">
        <f>SUM(D111)</f>
        <v>23000</v>
      </c>
      <c r="E110" s="50">
        <f t="shared" ref="E110:N111" si="19">SUM(E111)</f>
        <v>0</v>
      </c>
      <c r="F110" s="98">
        <f t="shared" si="19"/>
        <v>5400</v>
      </c>
      <c r="G110" s="98">
        <f t="shared" si="19"/>
        <v>20000</v>
      </c>
      <c r="H110" s="98">
        <f t="shared" si="19"/>
        <v>17600</v>
      </c>
      <c r="I110" s="50">
        <f t="shared" si="19"/>
        <v>0</v>
      </c>
      <c r="J110" s="98">
        <f t="shared" si="19"/>
        <v>0</v>
      </c>
      <c r="K110" s="98">
        <f t="shared" si="19"/>
        <v>0</v>
      </c>
      <c r="L110" s="98">
        <f t="shared" si="19"/>
        <v>0</v>
      </c>
      <c r="M110" s="98">
        <f t="shared" si="19"/>
        <v>0</v>
      </c>
      <c r="N110" s="98">
        <f t="shared" si="19"/>
        <v>0</v>
      </c>
    </row>
    <row r="111" spans="1:14" ht="15">
      <c r="A111" s="81" t="s">
        <v>113</v>
      </c>
      <c r="B111" s="66"/>
      <c r="C111" s="98">
        <f>SUM(C112)</f>
        <v>20000</v>
      </c>
      <c r="D111" s="98">
        <f>SUM(D112)</f>
        <v>23000</v>
      </c>
      <c r="E111" s="50">
        <f t="shared" si="19"/>
        <v>0</v>
      </c>
      <c r="F111" s="98">
        <f t="shared" si="19"/>
        <v>5400</v>
      </c>
      <c r="G111" s="98">
        <f t="shared" si="19"/>
        <v>20000</v>
      </c>
      <c r="H111" s="98">
        <f t="shared" si="19"/>
        <v>17600</v>
      </c>
      <c r="I111" s="52">
        <f t="shared" si="19"/>
        <v>0</v>
      </c>
      <c r="J111" s="102">
        <f t="shared" si="19"/>
        <v>0</v>
      </c>
      <c r="K111" s="102">
        <f t="shared" si="19"/>
        <v>0</v>
      </c>
      <c r="L111" s="102">
        <f t="shared" si="19"/>
        <v>0</v>
      </c>
      <c r="M111" s="102">
        <f t="shared" si="19"/>
        <v>0</v>
      </c>
      <c r="N111" s="102">
        <f t="shared" si="19"/>
        <v>0</v>
      </c>
    </row>
    <row r="112" spans="1:14">
      <c r="A112" s="84" t="s">
        <v>114</v>
      </c>
      <c r="B112" s="3"/>
      <c r="C112" s="19">
        <f>SUM(E112,G112,I112,K112,M112)</f>
        <v>20000</v>
      </c>
      <c r="D112" s="19">
        <f>SUM(F112,H112,J112,L112,N112)</f>
        <v>23000</v>
      </c>
      <c r="E112" s="51">
        <v>0</v>
      </c>
      <c r="F112" s="19">
        <v>5400</v>
      </c>
      <c r="G112" s="19">
        <v>20000</v>
      </c>
      <c r="H112" s="19">
        <v>17600</v>
      </c>
      <c r="I112" s="51">
        <v>0</v>
      </c>
      <c r="J112" s="19">
        <v>0</v>
      </c>
      <c r="K112" s="19">
        <v>0</v>
      </c>
      <c r="L112" s="19">
        <v>0</v>
      </c>
      <c r="M112" s="19">
        <v>0</v>
      </c>
      <c r="N112" s="19">
        <v>0</v>
      </c>
    </row>
    <row r="113" spans="1:14" ht="15">
      <c r="A113" s="87"/>
      <c r="B113" s="72"/>
      <c r="C113" s="19"/>
      <c r="D113" s="19"/>
      <c r="E113" s="51"/>
      <c r="F113" s="19"/>
      <c r="G113" s="101"/>
      <c r="H113" s="101"/>
      <c r="I113" s="59"/>
      <c r="J113" s="103"/>
      <c r="K113" s="103"/>
      <c r="L113" s="103"/>
      <c r="M113" s="103"/>
      <c r="N113" s="103"/>
    </row>
    <row r="114" spans="1:14" ht="15">
      <c r="A114" s="89" t="s">
        <v>115</v>
      </c>
      <c r="B114" s="73"/>
      <c r="C114" s="95">
        <f t="shared" ref="C114:M114" si="20">SUM(C116,C120)</f>
        <v>56000</v>
      </c>
      <c r="D114" s="95">
        <f>SUM(D116,D120)</f>
        <v>169800</v>
      </c>
      <c r="E114" s="46">
        <f t="shared" si="20"/>
        <v>8000</v>
      </c>
      <c r="F114" s="95">
        <f>SUM(F116,F120)</f>
        <v>112200</v>
      </c>
      <c r="G114" s="95">
        <f t="shared" si="20"/>
        <v>48000</v>
      </c>
      <c r="H114" s="95">
        <f>SUM(H116,H120)</f>
        <v>57600</v>
      </c>
      <c r="I114" s="46">
        <f t="shared" si="20"/>
        <v>0</v>
      </c>
      <c r="J114" s="95">
        <f>SUM(J116,J120)</f>
        <v>0</v>
      </c>
      <c r="K114" s="95">
        <f t="shared" si="20"/>
        <v>0</v>
      </c>
      <c r="L114" s="95">
        <f>SUM(L116,L120)</f>
        <v>0</v>
      </c>
      <c r="M114" s="95">
        <f t="shared" si="20"/>
        <v>0</v>
      </c>
      <c r="N114" s="95">
        <f>SUM(N116,N120)</f>
        <v>0</v>
      </c>
    </row>
    <row r="115" spans="1:14" ht="15">
      <c r="A115" s="85"/>
      <c r="B115" s="70"/>
      <c r="C115" s="95"/>
      <c r="D115" s="95"/>
      <c r="E115" s="51"/>
      <c r="F115" s="19"/>
      <c r="G115" s="101"/>
      <c r="H115" s="101"/>
      <c r="I115" s="59"/>
      <c r="J115" s="103"/>
      <c r="K115" s="103"/>
      <c r="L115" s="103"/>
      <c r="M115" s="103"/>
      <c r="N115" s="103"/>
    </row>
    <row r="116" spans="1:14">
      <c r="A116" s="88" t="s">
        <v>116</v>
      </c>
      <c r="B116" s="66"/>
      <c r="C116" s="98">
        <f>SUM(E116:M116)</f>
        <v>0</v>
      </c>
      <c r="D116" s="98">
        <f>SUM(F116:N116)</f>
        <v>0</v>
      </c>
      <c r="E116" s="50">
        <f t="shared" ref="E116:N117" si="21">SUM(E117)</f>
        <v>0</v>
      </c>
      <c r="F116" s="98">
        <f t="shared" si="21"/>
        <v>0</v>
      </c>
      <c r="G116" s="98">
        <f t="shared" si="21"/>
        <v>0</v>
      </c>
      <c r="H116" s="98">
        <f t="shared" si="21"/>
        <v>0</v>
      </c>
      <c r="I116" s="50">
        <f t="shared" si="21"/>
        <v>0</v>
      </c>
      <c r="J116" s="98">
        <f t="shared" si="21"/>
        <v>0</v>
      </c>
      <c r="K116" s="98">
        <f t="shared" si="21"/>
        <v>0</v>
      </c>
      <c r="L116" s="98">
        <f t="shared" si="21"/>
        <v>0</v>
      </c>
      <c r="M116" s="98">
        <f t="shared" si="21"/>
        <v>0</v>
      </c>
      <c r="N116" s="98">
        <f t="shared" si="21"/>
        <v>0</v>
      </c>
    </row>
    <row r="117" spans="1:14" ht="15">
      <c r="A117" s="81" t="s">
        <v>117</v>
      </c>
      <c r="B117" s="66"/>
      <c r="C117" s="98">
        <f>SUM(C118)</f>
        <v>0</v>
      </c>
      <c r="D117" s="98">
        <f>SUM(D118)</f>
        <v>0</v>
      </c>
      <c r="E117" s="50">
        <f t="shared" si="21"/>
        <v>0</v>
      </c>
      <c r="F117" s="98">
        <f t="shared" si="21"/>
        <v>0</v>
      </c>
      <c r="G117" s="98">
        <f t="shared" si="21"/>
        <v>0</v>
      </c>
      <c r="H117" s="98">
        <f t="shared" si="21"/>
        <v>0</v>
      </c>
      <c r="I117" s="52">
        <f t="shared" si="21"/>
        <v>0</v>
      </c>
      <c r="J117" s="102">
        <f t="shared" si="21"/>
        <v>0</v>
      </c>
      <c r="K117" s="102">
        <f t="shared" si="21"/>
        <v>0</v>
      </c>
      <c r="L117" s="102">
        <f t="shared" si="21"/>
        <v>0</v>
      </c>
      <c r="M117" s="102">
        <f t="shared" si="21"/>
        <v>0</v>
      </c>
      <c r="N117" s="102">
        <f t="shared" si="21"/>
        <v>0</v>
      </c>
    </row>
    <row r="118" spans="1:14">
      <c r="A118" s="84" t="s">
        <v>118</v>
      </c>
      <c r="B118" s="3"/>
      <c r="C118" s="19">
        <f>SUM(E118,G118,I118,K118,M118)</f>
        <v>0</v>
      </c>
      <c r="D118" s="19">
        <f>SUM(F118,H118,J118,L118,N118)</f>
        <v>0</v>
      </c>
      <c r="E118" s="51">
        <v>0</v>
      </c>
      <c r="F118" s="19">
        <v>0</v>
      </c>
      <c r="G118" s="19">
        <v>0</v>
      </c>
      <c r="H118" s="19">
        <v>0</v>
      </c>
      <c r="I118" s="51">
        <v>0</v>
      </c>
      <c r="J118" s="19">
        <v>0</v>
      </c>
      <c r="K118" s="19">
        <v>0</v>
      </c>
      <c r="L118" s="19">
        <v>0</v>
      </c>
      <c r="M118" s="19">
        <v>0</v>
      </c>
      <c r="N118" s="19">
        <v>0</v>
      </c>
    </row>
    <row r="119" spans="1:14" ht="15">
      <c r="A119" s="85"/>
      <c r="B119" s="70"/>
      <c r="C119" s="19"/>
      <c r="D119" s="19"/>
      <c r="E119" s="51"/>
      <c r="F119" s="19"/>
      <c r="G119" s="101"/>
      <c r="H119" s="101"/>
      <c r="I119" s="59"/>
      <c r="J119" s="103"/>
      <c r="K119" s="103"/>
      <c r="L119" s="103"/>
      <c r="M119" s="103"/>
      <c r="N119" s="103"/>
    </row>
    <row r="120" spans="1:14">
      <c r="A120" s="88" t="s">
        <v>119</v>
      </c>
      <c r="B120" s="66"/>
      <c r="C120" s="98">
        <f t="shared" ref="C120:M120" si="22">SUM(C121,C123,C135,C138)</f>
        <v>56000</v>
      </c>
      <c r="D120" s="98">
        <f>SUM(D121,D123,D135,D138)</f>
        <v>169800</v>
      </c>
      <c r="E120" s="50">
        <f t="shared" si="22"/>
        <v>8000</v>
      </c>
      <c r="F120" s="98">
        <f>SUM(F121,F123,F135,F138)</f>
        <v>112200</v>
      </c>
      <c r="G120" s="98">
        <f t="shared" si="22"/>
        <v>48000</v>
      </c>
      <c r="H120" s="98">
        <f>SUM(H121,H123,H135,H138)</f>
        <v>57600</v>
      </c>
      <c r="I120" s="50">
        <f t="shared" si="22"/>
        <v>0</v>
      </c>
      <c r="J120" s="98">
        <f>SUM(J121,J123,J135,J138)</f>
        <v>0</v>
      </c>
      <c r="K120" s="98">
        <f t="shared" si="22"/>
        <v>0</v>
      </c>
      <c r="L120" s="98">
        <f>SUM(L121,L123,L135,L138)</f>
        <v>0</v>
      </c>
      <c r="M120" s="98">
        <f t="shared" si="22"/>
        <v>0</v>
      </c>
      <c r="N120" s="98">
        <f>SUM(N121,N123,N135,N138)</f>
        <v>0</v>
      </c>
    </row>
    <row r="121" spans="1:14" ht="15">
      <c r="A121" s="81" t="s">
        <v>120</v>
      </c>
      <c r="B121" s="66"/>
      <c r="C121" s="98">
        <v>0</v>
      </c>
      <c r="D121" s="98">
        <v>0</v>
      </c>
      <c r="E121" s="50">
        <v>0</v>
      </c>
      <c r="F121" s="98">
        <v>0</v>
      </c>
      <c r="G121" s="95">
        <v>0</v>
      </c>
      <c r="H121" s="95">
        <v>0</v>
      </c>
      <c r="I121" s="52">
        <v>0</v>
      </c>
      <c r="J121" s="102">
        <v>0</v>
      </c>
      <c r="K121" s="102">
        <v>0</v>
      </c>
      <c r="L121" s="102">
        <v>0</v>
      </c>
      <c r="M121" s="102">
        <v>0</v>
      </c>
      <c r="N121" s="102">
        <v>0</v>
      </c>
    </row>
    <row r="122" spans="1:14" ht="15">
      <c r="A122" s="85"/>
      <c r="B122" s="70"/>
      <c r="C122" s="19"/>
      <c r="D122" s="19"/>
      <c r="E122" s="51"/>
      <c r="F122" s="19"/>
      <c r="G122" s="101"/>
      <c r="H122" s="101"/>
      <c r="I122" s="59"/>
      <c r="J122" s="103"/>
      <c r="K122" s="103"/>
      <c r="L122" s="103"/>
      <c r="M122" s="103"/>
      <c r="N122" s="103"/>
    </row>
    <row r="123" spans="1:14" ht="15">
      <c r="A123" s="81" t="s">
        <v>121</v>
      </c>
      <c r="B123" s="66"/>
      <c r="C123" s="98">
        <f>SUM(C124:C133)</f>
        <v>56000</v>
      </c>
      <c r="D123" s="98">
        <f>SUM(D124:D133)</f>
        <v>169800</v>
      </c>
      <c r="E123" s="52">
        <f>SUM(E124:E133)</f>
        <v>8000</v>
      </c>
      <c r="F123" s="102">
        <f>SUM(F124:F133)</f>
        <v>112200</v>
      </c>
      <c r="G123" s="95">
        <f t="shared" ref="G123:M123" si="23">SUM(G124:G133)</f>
        <v>48000</v>
      </c>
      <c r="H123" s="95">
        <f>SUM(H124:H133)</f>
        <v>57600</v>
      </c>
      <c r="I123" s="52">
        <f t="shared" si="23"/>
        <v>0</v>
      </c>
      <c r="J123" s="102">
        <f>SUM(J124:J133)</f>
        <v>0</v>
      </c>
      <c r="K123" s="102">
        <f t="shared" si="23"/>
        <v>0</v>
      </c>
      <c r="L123" s="102">
        <f>SUM(L124:L133)</f>
        <v>0</v>
      </c>
      <c r="M123" s="102">
        <f t="shared" si="23"/>
        <v>0</v>
      </c>
      <c r="N123" s="102">
        <f>SUM(N124:N133)</f>
        <v>0</v>
      </c>
    </row>
    <row r="124" spans="1:14">
      <c r="A124" s="84" t="s">
        <v>122</v>
      </c>
      <c r="B124" s="3"/>
      <c r="C124" s="19">
        <f t="shared" ref="C124:D133" si="24">SUM(E124,G124,I124,K124,M124)</f>
        <v>30000</v>
      </c>
      <c r="D124" s="19">
        <f t="shared" si="24"/>
        <v>65000</v>
      </c>
      <c r="E124" s="51">
        <v>5000</v>
      </c>
      <c r="F124" s="19">
        <v>54000</v>
      </c>
      <c r="G124" s="19">
        <v>25000</v>
      </c>
      <c r="H124" s="19">
        <v>11000</v>
      </c>
      <c r="I124" s="51">
        <v>0</v>
      </c>
      <c r="J124" s="19">
        <v>0</v>
      </c>
      <c r="K124" s="19">
        <v>0</v>
      </c>
      <c r="L124" s="19">
        <v>0</v>
      </c>
      <c r="M124" s="19">
        <v>0</v>
      </c>
      <c r="N124" s="19">
        <v>0</v>
      </c>
    </row>
    <row r="125" spans="1:14">
      <c r="A125" s="84" t="s">
        <v>123</v>
      </c>
      <c r="B125" s="3"/>
      <c r="C125" s="19">
        <f t="shared" si="24"/>
        <v>15000</v>
      </c>
      <c r="D125" s="19">
        <f t="shared" si="24"/>
        <v>20000</v>
      </c>
      <c r="E125" s="51">
        <v>3000</v>
      </c>
      <c r="F125" s="19">
        <v>15900</v>
      </c>
      <c r="G125" s="19">
        <v>12000</v>
      </c>
      <c r="H125" s="19">
        <v>4100</v>
      </c>
      <c r="I125" s="51">
        <v>0</v>
      </c>
      <c r="J125" s="19">
        <v>0</v>
      </c>
      <c r="K125" s="19">
        <v>0</v>
      </c>
      <c r="L125" s="19">
        <v>0</v>
      </c>
      <c r="M125" s="19">
        <v>0</v>
      </c>
      <c r="N125" s="19">
        <v>0</v>
      </c>
    </row>
    <row r="126" spans="1:14">
      <c r="A126" s="84" t="s">
        <v>124</v>
      </c>
      <c r="B126" s="3"/>
      <c r="C126" s="19">
        <f>SUM(E126,G126,I126,K126,M126)</f>
        <v>2000</v>
      </c>
      <c r="D126" s="19">
        <f t="shared" si="24"/>
        <v>0</v>
      </c>
      <c r="E126" s="51">
        <v>0</v>
      </c>
      <c r="F126" s="19">
        <v>0</v>
      </c>
      <c r="G126" s="19">
        <v>2000</v>
      </c>
      <c r="H126" s="19">
        <v>0</v>
      </c>
      <c r="I126" s="51">
        <v>0</v>
      </c>
      <c r="J126" s="19">
        <v>0</v>
      </c>
      <c r="K126" s="19">
        <v>0</v>
      </c>
      <c r="L126" s="19">
        <v>0</v>
      </c>
      <c r="M126" s="19">
        <v>0</v>
      </c>
      <c r="N126" s="19">
        <v>0</v>
      </c>
    </row>
    <row r="127" spans="1:14">
      <c r="A127" s="84" t="s">
        <v>125</v>
      </c>
      <c r="B127" s="3"/>
      <c r="C127" s="19">
        <f>SUM(E127,G127,I127,K127,M127)</f>
        <v>0</v>
      </c>
      <c r="D127" s="19">
        <f t="shared" si="24"/>
        <v>0</v>
      </c>
      <c r="E127" s="51">
        <v>0</v>
      </c>
      <c r="F127" s="19">
        <v>0</v>
      </c>
      <c r="G127" s="19">
        <v>0</v>
      </c>
      <c r="H127" s="19">
        <v>0</v>
      </c>
      <c r="I127" s="51">
        <v>0</v>
      </c>
      <c r="J127" s="19">
        <v>0</v>
      </c>
      <c r="K127" s="19">
        <v>0</v>
      </c>
      <c r="L127" s="19">
        <v>0</v>
      </c>
      <c r="M127" s="19">
        <v>0</v>
      </c>
      <c r="N127" s="19">
        <v>0</v>
      </c>
    </row>
    <row r="128" spans="1:14">
      <c r="A128" s="84" t="s">
        <v>126</v>
      </c>
      <c r="B128" s="3"/>
      <c r="C128" s="19">
        <f t="shared" si="24"/>
        <v>4000</v>
      </c>
      <c r="D128" s="19">
        <f t="shared" si="24"/>
        <v>26100</v>
      </c>
      <c r="E128" s="51">
        <v>0</v>
      </c>
      <c r="F128" s="19">
        <v>26100</v>
      </c>
      <c r="G128" s="19">
        <v>4000</v>
      </c>
      <c r="H128" s="19">
        <v>0</v>
      </c>
      <c r="I128" s="51">
        <v>0</v>
      </c>
      <c r="J128" s="19">
        <v>0</v>
      </c>
      <c r="K128" s="19">
        <v>0</v>
      </c>
      <c r="L128" s="19">
        <v>0</v>
      </c>
      <c r="M128" s="19">
        <v>0</v>
      </c>
      <c r="N128" s="19">
        <v>0</v>
      </c>
    </row>
    <row r="129" spans="1:14">
      <c r="A129" s="84" t="s">
        <v>127</v>
      </c>
      <c r="B129" s="3"/>
      <c r="C129" s="19">
        <f t="shared" si="24"/>
        <v>0</v>
      </c>
      <c r="D129" s="19">
        <f t="shared" si="24"/>
        <v>0</v>
      </c>
      <c r="E129" s="51">
        <v>0</v>
      </c>
      <c r="F129" s="19">
        <v>0</v>
      </c>
      <c r="G129" s="19">
        <v>0</v>
      </c>
      <c r="H129" s="19">
        <v>0</v>
      </c>
      <c r="I129" s="51">
        <v>0</v>
      </c>
      <c r="J129" s="19">
        <v>0</v>
      </c>
      <c r="K129" s="19">
        <v>0</v>
      </c>
      <c r="L129" s="19">
        <v>0</v>
      </c>
      <c r="M129" s="19">
        <v>0</v>
      </c>
      <c r="N129" s="19">
        <v>0</v>
      </c>
    </row>
    <row r="130" spans="1:14">
      <c r="A130" s="84" t="s">
        <v>128</v>
      </c>
      <c r="B130" s="3"/>
      <c r="C130" s="19">
        <f t="shared" si="24"/>
        <v>0</v>
      </c>
      <c r="D130" s="19">
        <f t="shared" si="24"/>
        <v>0</v>
      </c>
      <c r="E130" s="51">
        <v>0</v>
      </c>
      <c r="F130" s="19">
        <v>0</v>
      </c>
      <c r="G130" s="19">
        <v>0</v>
      </c>
      <c r="H130" s="19">
        <v>0</v>
      </c>
      <c r="I130" s="51">
        <v>0</v>
      </c>
      <c r="J130" s="19">
        <v>0</v>
      </c>
      <c r="K130" s="19">
        <v>0</v>
      </c>
      <c r="L130" s="19">
        <v>0</v>
      </c>
      <c r="M130" s="19">
        <v>0</v>
      </c>
      <c r="N130" s="19">
        <v>0</v>
      </c>
    </row>
    <row r="131" spans="1:14">
      <c r="A131" s="84" t="s">
        <v>129</v>
      </c>
      <c r="B131" s="3"/>
      <c r="C131" s="19">
        <f t="shared" si="24"/>
        <v>0</v>
      </c>
      <c r="D131" s="19">
        <f t="shared" si="24"/>
        <v>0</v>
      </c>
      <c r="E131" s="51">
        <v>0</v>
      </c>
      <c r="F131" s="19">
        <v>0</v>
      </c>
      <c r="G131" s="19">
        <v>0</v>
      </c>
      <c r="H131" s="19">
        <v>0</v>
      </c>
      <c r="I131" s="51">
        <v>0</v>
      </c>
      <c r="J131" s="19">
        <v>0</v>
      </c>
      <c r="K131" s="19">
        <v>0</v>
      </c>
      <c r="L131" s="19">
        <v>0</v>
      </c>
      <c r="M131" s="19">
        <v>0</v>
      </c>
      <c r="N131" s="19">
        <v>0</v>
      </c>
    </row>
    <row r="132" spans="1:14">
      <c r="A132" s="84" t="s">
        <v>130</v>
      </c>
      <c r="B132" s="3"/>
      <c r="C132" s="19">
        <f t="shared" si="24"/>
        <v>0</v>
      </c>
      <c r="D132" s="19">
        <f t="shared" si="24"/>
        <v>8700</v>
      </c>
      <c r="E132" s="51">
        <v>0</v>
      </c>
      <c r="F132" s="19">
        <v>8700</v>
      </c>
      <c r="G132" s="19">
        <v>0</v>
      </c>
      <c r="H132" s="19">
        <v>0</v>
      </c>
      <c r="I132" s="51">
        <v>0</v>
      </c>
      <c r="J132" s="19">
        <v>0</v>
      </c>
      <c r="K132" s="19">
        <v>0</v>
      </c>
      <c r="L132" s="19">
        <v>0</v>
      </c>
      <c r="M132" s="19">
        <v>0</v>
      </c>
      <c r="N132" s="19">
        <v>0</v>
      </c>
    </row>
    <row r="133" spans="1:14">
      <c r="A133" s="84" t="s">
        <v>131</v>
      </c>
      <c r="B133" s="3"/>
      <c r="C133" s="19">
        <f t="shared" si="24"/>
        <v>5000</v>
      </c>
      <c r="D133" s="19">
        <f t="shared" si="24"/>
        <v>50000</v>
      </c>
      <c r="E133" s="51">
        <v>0</v>
      </c>
      <c r="F133" s="19">
        <v>7500</v>
      </c>
      <c r="G133" s="19">
        <v>5000</v>
      </c>
      <c r="H133" s="19">
        <v>42500</v>
      </c>
      <c r="I133" s="51">
        <v>0</v>
      </c>
      <c r="J133" s="19">
        <v>0</v>
      </c>
      <c r="K133" s="19">
        <v>0</v>
      </c>
      <c r="L133" s="19">
        <v>0</v>
      </c>
      <c r="M133" s="19">
        <v>0</v>
      </c>
      <c r="N133" s="19">
        <v>0</v>
      </c>
    </row>
    <row r="134" spans="1:14" ht="15">
      <c r="A134" s="84"/>
      <c r="B134" s="3"/>
      <c r="C134" s="19"/>
      <c r="D134" s="19"/>
      <c r="E134" s="51"/>
      <c r="F134" s="19"/>
      <c r="G134" s="101"/>
      <c r="H134" s="101"/>
      <c r="I134" s="59"/>
      <c r="J134" s="103"/>
      <c r="K134" s="103"/>
      <c r="L134" s="103"/>
      <c r="M134" s="103"/>
      <c r="N134" s="103"/>
    </row>
    <row r="135" spans="1:14" ht="15">
      <c r="A135" s="81" t="s">
        <v>132</v>
      </c>
      <c r="B135" s="66"/>
      <c r="C135" s="98">
        <f>SUM(C136)</f>
        <v>0</v>
      </c>
      <c r="D135" s="98">
        <f>SUM(D136)</f>
        <v>0</v>
      </c>
      <c r="E135" s="50">
        <f>SUM(E136)</f>
        <v>0</v>
      </c>
      <c r="F135" s="98">
        <f>SUM(F136)</f>
        <v>0</v>
      </c>
      <c r="G135" s="95">
        <f t="shared" ref="G135:N135" si="25">SUM(G136)</f>
        <v>0</v>
      </c>
      <c r="H135" s="95">
        <f t="shared" si="25"/>
        <v>0</v>
      </c>
      <c r="I135" s="52">
        <f t="shared" si="25"/>
        <v>0</v>
      </c>
      <c r="J135" s="102">
        <f t="shared" si="25"/>
        <v>0</v>
      </c>
      <c r="K135" s="102">
        <f t="shared" si="25"/>
        <v>0</v>
      </c>
      <c r="L135" s="102">
        <f t="shared" si="25"/>
        <v>0</v>
      </c>
      <c r="M135" s="102">
        <f t="shared" si="25"/>
        <v>0</v>
      </c>
      <c r="N135" s="102">
        <f t="shared" si="25"/>
        <v>0</v>
      </c>
    </row>
    <row r="136" spans="1:14">
      <c r="A136" s="84" t="s">
        <v>133</v>
      </c>
      <c r="B136" s="3"/>
      <c r="C136" s="19">
        <f>SUM(E136,G136,I136,K136,M136)</f>
        <v>0</v>
      </c>
      <c r="D136" s="19">
        <f>SUM(F136,H136,J136,L136,N136)</f>
        <v>0</v>
      </c>
      <c r="E136" s="51">
        <f>SUM(I136:T136)</f>
        <v>0</v>
      </c>
      <c r="F136" s="19">
        <f>SUM(K136:U136)</f>
        <v>0</v>
      </c>
      <c r="G136" s="19">
        <v>0</v>
      </c>
      <c r="H136" s="19">
        <v>0</v>
      </c>
      <c r="I136" s="51">
        <v>0</v>
      </c>
      <c r="J136" s="19">
        <v>0</v>
      </c>
      <c r="K136" s="19">
        <v>0</v>
      </c>
      <c r="L136" s="19">
        <v>0</v>
      </c>
      <c r="M136" s="19">
        <v>0</v>
      </c>
      <c r="N136" s="19">
        <v>0</v>
      </c>
    </row>
    <row r="137" spans="1:14">
      <c r="A137" s="87"/>
      <c r="B137" s="72"/>
      <c r="C137" s="19"/>
      <c r="D137" s="19"/>
      <c r="E137" s="51"/>
      <c r="F137" s="19"/>
      <c r="G137" s="98"/>
      <c r="H137" s="98"/>
      <c r="I137" s="50"/>
      <c r="J137" s="98"/>
      <c r="K137" s="98"/>
      <c r="L137" s="98"/>
      <c r="M137" s="98"/>
      <c r="N137" s="98"/>
    </row>
    <row r="138" spans="1:14" ht="15">
      <c r="A138" s="81" t="s">
        <v>134</v>
      </c>
      <c r="B138" s="66"/>
      <c r="C138" s="98">
        <f>SUM(C139:C140)</f>
        <v>0</v>
      </c>
      <c r="D138" s="98">
        <f>SUM(D139:D140)</f>
        <v>0</v>
      </c>
      <c r="E138" s="50">
        <f>SUM(E139:E140)</f>
        <v>0</v>
      </c>
      <c r="F138" s="98">
        <f>SUM(F139:F140)</f>
        <v>0</v>
      </c>
      <c r="G138" s="95">
        <f t="shared" ref="G138:M138" si="26">SUM(G139:G140)</f>
        <v>0</v>
      </c>
      <c r="H138" s="95">
        <f>SUM(H139:H140)</f>
        <v>0</v>
      </c>
      <c r="I138" s="52">
        <f t="shared" si="26"/>
        <v>0</v>
      </c>
      <c r="J138" s="102">
        <f>SUM(J139:J140)</f>
        <v>0</v>
      </c>
      <c r="K138" s="102">
        <f t="shared" si="26"/>
        <v>0</v>
      </c>
      <c r="L138" s="102">
        <f>SUM(L139:L140)</f>
        <v>0</v>
      </c>
      <c r="M138" s="102">
        <f t="shared" si="26"/>
        <v>0</v>
      </c>
      <c r="N138" s="102">
        <f>SUM(N139:N140)</f>
        <v>0</v>
      </c>
    </row>
    <row r="139" spans="1:14">
      <c r="A139" s="84" t="s">
        <v>135</v>
      </c>
      <c r="B139" s="3"/>
      <c r="C139" s="19">
        <f>SUM(E139,G139,I139,K139,M139)</f>
        <v>0</v>
      </c>
      <c r="D139" s="19">
        <f>SUM(F139,H139,J139,L139,N139)</f>
        <v>0</v>
      </c>
      <c r="E139" s="51">
        <f>SUM(I139:T139)</f>
        <v>0</v>
      </c>
      <c r="F139" s="19">
        <f>SUM(K139:U139)</f>
        <v>0</v>
      </c>
      <c r="G139" s="19">
        <v>0</v>
      </c>
      <c r="H139" s="19">
        <v>0</v>
      </c>
      <c r="I139" s="51">
        <v>0</v>
      </c>
      <c r="J139" s="19">
        <v>0</v>
      </c>
      <c r="K139" s="19">
        <v>0</v>
      </c>
      <c r="L139" s="19">
        <v>0</v>
      </c>
      <c r="M139" s="19">
        <v>0</v>
      </c>
      <c r="N139" s="19">
        <v>0</v>
      </c>
    </row>
    <row r="140" spans="1:14">
      <c r="A140" s="84" t="s">
        <v>136</v>
      </c>
      <c r="B140" s="3"/>
      <c r="C140" s="19">
        <f>SUM(E140,G140,I140,K140,M140)</f>
        <v>0</v>
      </c>
      <c r="D140" s="19">
        <f>SUM(F140,H140,J140,L140,N140)</f>
        <v>0</v>
      </c>
      <c r="E140" s="51">
        <f>SUM(I140:T140)</f>
        <v>0</v>
      </c>
      <c r="F140" s="19">
        <f>SUM(K140:U140)</f>
        <v>0</v>
      </c>
      <c r="G140" s="19">
        <v>0</v>
      </c>
      <c r="H140" s="19">
        <v>0</v>
      </c>
      <c r="I140" s="51">
        <v>0</v>
      </c>
      <c r="J140" s="19">
        <v>0</v>
      </c>
      <c r="K140" s="19">
        <v>0</v>
      </c>
      <c r="L140" s="19">
        <v>0</v>
      </c>
      <c r="M140" s="19">
        <v>0</v>
      </c>
      <c r="N140" s="19">
        <v>0</v>
      </c>
    </row>
    <row r="141" spans="1:14">
      <c r="A141" s="90"/>
      <c r="B141" s="64"/>
      <c r="C141" s="19"/>
      <c r="D141" s="19"/>
      <c r="E141" s="51"/>
      <c r="F141" s="19"/>
      <c r="G141" s="100"/>
      <c r="H141" s="100"/>
      <c r="I141" s="55"/>
      <c r="J141" s="100"/>
      <c r="K141" s="100"/>
      <c r="L141" s="100"/>
      <c r="M141" s="100"/>
      <c r="N141" s="100"/>
    </row>
    <row r="142" spans="1:14" ht="15.75">
      <c r="A142" s="91" t="s">
        <v>137</v>
      </c>
      <c r="B142" s="47"/>
      <c r="C142" s="99">
        <f t="shared" ref="C142:M142" si="27">SUM(C144,C229)</f>
        <v>3361800</v>
      </c>
      <c r="D142" s="99">
        <f>SUM(D144,D229)</f>
        <v>3248500</v>
      </c>
      <c r="E142" s="53">
        <f t="shared" si="27"/>
        <v>2478200</v>
      </c>
      <c r="F142" s="99">
        <f>SUM(F144,F229)</f>
        <v>2086700</v>
      </c>
      <c r="G142" s="99">
        <f t="shared" si="27"/>
        <v>413600</v>
      </c>
      <c r="H142" s="99">
        <f>SUM(H144,H229)</f>
        <v>899800</v>
      </c>
      <c r="I142" s="53">
        <f t="shared" si="27"/>
        <v>350000</v>
      </c>
      <c r="J142" s="99">
        <f>SUM(J144,J229)</f>
        <v>122000</v>
      </c>
      <c r="K142" s="99">
        <f t="shared" si="27"/>
        <v>120000</v>
      </c>
      <c r="L142" s="99">
        <f>SUM(L144,L229)</f>
        <v>140000</v>
      </c>
      <c r="M142" s="107">
        <f t="shared" si="27"/>
        <v>0</v>
      </c>
      <c r="N142" s="107">
        <f>SUM(N144,N229)</f>
        <v>0</v>
      </c>
    </row>
    <row r="143" spans="1:14" ht="15">
      <c r="A143" s="81"/>
      <c r="B143" s="66"/>
      <c r="C143" s="95"/>
      <c r="D143" s="95"/>
      <c r="E143" s="51"/>
      <c r="F143" s="19"/>
      <c r="G143" s="97"/>
      <c r="H143" s="97"/>
      <c r="I143" s="49"/>
      <c r="J143" s="97"/>
      <c r="K143" s="97"/>
      <c r="L143" s="97"/>
      <c r="M143" s="97"/>
      <c r="N143" s="97"/>
    </row>
    <row r="144" spans="1:14" ht="15">
      <c r="A144" s="92" t="s">
        <v>17</v>
      </c>
      <c r="B144" s="68"/>
      <c r="C144" s="95">
        <f>SUM(C146,C226)</f>
        <v>2862900</v>
      </c>
      <c r="D144" s="95">
        <f>SUM(D146,D226)</f>
        <v>2725300</v>
      </c>
      <c r="E144" s="46">
        <f t="shared" ref="E144:M144" si="28">SUM(E146,E226)</f>
        <v>2105300</v>
      </c>
      <c r="F144" s="95">
        <f>SUM(F146,F226)</f>
        <v>1749500</v>
      </c>
      <c r="G144" s="94">
        <f t="shared" si="28"/>
        <v>407600</v>
      </c>
      <c r="H144" s="94">
        <f>SUM(H146,H226)</f>
        <v>818800</v>
      </c>
      <c r="I144" s="62">
        <f t="shared" si="28"/>
        <v>350000</v>
      </c>
      <c r="J144" s="106">
        <f>SUM(J146,J226)</f>
        <v>122000</v>
      </c>
      <c r="K144" s="106">
        <f t="shared" si="28"/>
        <v>0</v>
      </c>
      <c r="L144" s="106">
        <f>SUM(L146,L226)</f>
        <v>35000</v>
      </c>
      <c r="M144" s="106">
        <f t="shared" si="28"/>
        <v>0</v>
      </c>
      <c r="N144" s="106">
        <f>SUM(N146,N226)</f>
        <v>0</v>
      </c>
    </row>
    <row r="145" spans="1:14" ht="15">
      <c r="A145" s="85"/>
      <c r="B145" s="70"/>
      <c r="C145" s="19"/>
      <c r="D145" s="19"/>
      <c r="E145" s="51"/>
      <c r="F145" s="19"/>
      <c r="G145" s="101"/>
      <c r="H145" s="101"/>
      <c r="I145" s="59"/>
      <c r="J145" s="103"/>
      <c r="K145" s="103"/>
      <c r="L145" s="103"/>
      <c r="M145" s="103"/>
      <c r="N145" s="103"/>
    </row>
    <row r="146" spans="1:14" ht="15">
      <c r="A146" s="86" t="s">
        <v>32</v>
      </c>
      <c r="B146" s="71"/>
      <c r="C146" s="98">
        <f>SUM(C147,C159,C178,C212,C216)</f>
        <v>2862900</v>
      </c>
      <c r="D146" s="98">
        <f>SUM(D147,D159,D178,D212,D216)</f>
        <v>2725300</v>
      </c>
      <c r="E146" s="50">
        <f t="shared" ref="E146:L146" si="29">SUM(E147,E159,E178,E212,E216)</f>
        <v>2105300</v>
      </c>
      <c r="F146" s="98">
        <f t="shared" si="29"/>
        <v>1749500</v>
      </c>
      <c r="G146" s="98">
        <f t="shared" si="29"/>
        <v>407600</v>
      </c>
      <c r="H146" s="98">
        <f t="shared" si="29"/>
        <v>818800</v>
      </c>
      <c r="I146" s="50">
        <f t="shared" si="29"/>
        <v>350000</v>
      </c>
      <c r="J146" s="98">
        <f t="shared" si="29"/>
        <v>122000</v>
      </c>
      <c r="K146" s="98">
        <f t="shared" si="29"/>
        <v>0</v>
      </c>
      <c r="L146" s="98">
        <f t="shared" si="29"/>
        <v>35000</v>
      </c>
      <c r="M146" s="102">
        <f>SUM(M147,M159,M178,M212,M216,M226)</f>
        <v>0</v>
      </c>
      <c r="N146" s="102">
        <f>SUM(N147,N159,N178,N212,N216,N226)</f>
        <v>0</v>
      </c>
    </row>
    <row r="147" spans="1:14">
      <c r="A147" s="81" t="s">
        <v>33</v>
      </c>
      <c r="B147" s="66"/>
      <c r="C147" s="98">
        <f>SUM(C148:C157)</f>
        <v>42800</v>
      </c>
      <c r="D147" s="98">
        <f>SUM(D148:D157)</f>
        <v>38900</v>
      </c>
      <c r="E147" s="50">
        <f>SUM(E148:E157)</f>
        <v>42200</v>
      </c>
      <c r="F147" s="98">
        <f>SUM(F148:F157)</f>
        <v>33000</v>
      </c>
      <c r="G147" s="98">
        <f t="shared" ref="G147:M147" si="30">SUM(G148:G157)</f>
        <v>600</v>
      </c>
      <c r="H147" s="98">
        <f>SUM(H148:H157)</f>
        <v>3900</v>
      </c>
      <c r="I147" s="50">
        <f t="shared" si="30"/>
        <v>0</v>
      </c>
      <c r="J147" s="98">
        <f>SUM(J148:J157)</f>
        <v>2000</v>
      </c>
      <c r="K147" s="98">
        <f t="shared" si="30"/>
        <v>0</v>
      </c>
      <c r="L147" s="98">
        <f>SUM(L148:L157)</f>
        <v>0</v>
      </c>
      <c r="M147" s="98">
        <f t="shared" si="30"/>
        <v>0</v>
      </c>
      <c r="N147" s="98">
        <f>SUM(N148:N157)</f>
        <v>0</v>
      </c>
    </row>
    <row r="148" spans="1:14">
      <c r="A148" s="84" t="s">
        <v>34</v>
      </c>
      <c r="B148" s="3"/>
      <c r="C148" s="19">
        <f t="shared" ref="C148:D157" si="31">SUM(E148,G148,I148,K148,M148)</f>
        <v>16400</v>
      </c>
      <c r="D148" s="19">
        <f t="shared" si="31"/>
        <v>7200</v>
      </c>
      <c r="E148" s="51">
        <v>16400</v>
      </c>
      <c r="F148" s="19">
        <v>6800</v>
      </c>
      <c r="G148" s="19">
        <v>0</v>
      </c>
      <c r="H148" s="19">
        <v>0</v>
      </c>
      <c r="I148" s="51">
        <v>0</v>
      </c>
      <c r="J148" s="19">
        <v>400</v>
      </c>
      <c r="K148" s="19">
        <v>0</v>
      </c>
      <c r="L148" s="19">
        <v>0</v>
      </c>
      <c r="M148" s="19">
        <v>0</v>
      </c>
      <c r="N148" s="19">
        <v>0</v>
      </c>
    </row>
    <row r="149" spans="1:14">
      <c r="A149" s="84" t="s">
        <v>35</v>
      </c>
      <c r="B149" s="3"/>
      <c r="C149" s="19">
        <f t="shared" si="31"/>
        <v>1600</v>
      </c>
      <c r="D149" s="19">
        <f t="shared" si="31"/>
        <v>7100</v>
      </c>
      <c r="E149" s="51">
        <v>1600</v>
      </c>
      <c r="F149" s="19">
        <v>7100</v>
      </c>
      <c r="G149" s="19">
        <v>0</v>
      </c>
      <c r="H149" s="19">
        <v>0</v>
      </c>
      <c r="I149" s="51">
        <v>0</v>
      </c>
      <c r="J149" s="19">
        <v>0</v>
      </c>
      <c r="K149" s="19">
        <v>0</v>
      </c>
      <c r="L149" s="19">
        <v>0</v>
      </c>
      <c r="M149" s="19">
        <v>0</v>
      </c>
      <c r="N149" s="19">
        <v>0</v>
      </c>
    </row>
    <row r="150" spans="1:14">
      <c r="A150" s="84" t="s">
        <v>36</v>
      </c>
      <c r="B150" s="3"/>
      <c r="C150" s="19">
        <f t="shared" si="31"/>
        <v>6100</v>
      </c>
      <c r="D150" s="19">
        <f t="shared" si="31"/>
        <v>10300</v>
      </c>
      <c r="E150" s="51">
        <v>6100</v>
      </c>
      <c r="F150" s="19">
        <v>7300</v>
      </c>
      <c r="G150" s="19">
        <v>0</v>
      </c>
      <c r="H150" s="19">
        <v>3000</v>
      </c>
      <c r="I150" s="51">
        <v>0</v>
      </c>
      <c r="J150" s="19">
        <v>0</v>
      </c>
      <c r="K150" s="19">
        <v>0</v>
      </c>
      <c r="L150" s="19">
        <v>0</v>
      </c>
      <c r="M150" s="19">
        <v>0</v>
      </c>
      <c r="N150" s="19">
        <v>0</v>
      </c>
    </row>
    <row r="151" spans="1:14">
      <c r="A151" s="84" t="s">
        <v>37</v>
      </c>
      <c r="B151" s="3"/>
      <c r="C151" s="19">
        <f t="shared" si="31"/>
        <v>3000</v>
      </c>
      <c r="D151" s="19">
        <f t="shared" si="31"/>
        <v>3000</v>
      </c>
      <c r="E151" s="51">
        <v>3000</v>
      </c>
      <c r="F151" s="19">
        <v>2800</v>
      </c>
      <c r="G151" s="19">
        <v>0</v>
      </c>
      <c r="H151" s="19">
        <v>200</v>
      </c>
      <c r="I151" s="51">
        <v>0</v>
      </c>
      <c r="J151" s="19">
        <v>0</v>
      </c>
      <c r="K151" s="19">
        <v>0</v>
      </c>
      <c r="L151" s="19">
        <v>0</v>
      </c>
      <c r="M151" s="19">
        <v>0</v>
      </c>
      <c r="N151" s="19">
        <v>0</v>
      </c>
    </row>
    <row r="152" spans="1:14">
      <c r="A152" s="84" t="s">
        <v>38</v>
      </c>
      <c r="B152" s="3"/>
      <c r="C152" s="19">
        <f t="shared" si="31"/>
        <v>10100</v>
      </c>
      <c r="D152" s="19">
        <f t="shared" si="31"/>
        <v>10100</v>
      </c>
      <c r="E152" s="51">
        <v>10100</v>
      </c>
      <c r="F152" s="19">
        <v>8500</v>
      </c>
      <c r="G152" s="19">
        <v>0</v>
      </c>
      <c r="H152" s="19">
        <v>0</v>
      </c>
      <c r="I152" s="51">
        <v>0</v>
      </c>
      <c r="J152" s="19">
        <v>1600</v>
      </c>
      <c r="K152" s="19">
        <v>0</v>
      </c>
      <c r="L152" s="19">
        <v>0</v>
      </c>
      <c r="M152" s="19">
        <v>0</v>
      </c>
      <c r="N152" s="19">
        <v>0</v>
      </c>
    </row>
    <row r="153" spans="1:14">
      <c r="A153" s="84" t="s">
        <v>39</v>
      </c>
      <c r="B153" s="3"/>
      <c r="C153" s="19">
        <f t="shared" si="31"/>
        <v>5000</v>
      </c>
      <c r="D153" s="19">
        <f t="shared" si="31"/>
        <v>500</v>
      </c>
      <c r="E153" s="51">
        <v>5000</v>
      </c>
      <c r="F153" s="19">
        <v>500</v>
      </c>
      <c r="G153" s="19">
        <v>0</v>
      </c>
      <c r="H153" s="19">
        <v>0</v>
      </c>
      <c r="I153" s="51">
        <v>0</v>
      </c>
      <c r="J153" s="19">
        <v>0</v>
      </c>
      <c r="K153" s="19">
        <v>0</v>
      </c>
      <c r="L153" s="19">
        <v>0</v>
      </c>
      <c r="M153" s="19">
        <v>0</v>
      </c>
      <c r="N153" s="19">
        <v>0</v>
      </c>
    </row>
    <row r="154" spans="1:14">
      <c r="A154" s="84" t="s">
        <v>40</v>
      </c>
      <c r="B154" s="3"/>
      <c r="C154" s="19">
        <f t="shared" si="31"/>
        <v>0</v>
      </c>
      <c r="D154" s="19">
        <f t="shared" si="31"/>
        <v>100</v>
      </c>
      <c r="E154" s="51">
        <v>0</v>
      </c>
      <c r="F154" s="19">
        <v>0</v>
      </c>
      <c r="G154" s="19">
        <v>0</v>
      </c>
      <c r="H154" s="19">
        <v>100</v>
      </c>
      <c r="I154" s="51">
        <v>0</v>
      </c>
      <c r="J154" s="19">
        <v>0</v>
      </c>
      <c r="K154" s="19">
        <v>0</v>
      </c>
      <c r="L154" s="19">
        <v>0</v>
      </c>
      <c r="M154" s="19">
        <v>0</v>
      </c>
      <c r="N154" s="19">
        <v>0</v>
      </c>
    </row>
    <row r="155" spans="1:14">
      <c r="A155" s="84" t="s">
        <v>41</v>
      </c>
      <c r="B155" s="3"/>
      <c r="C155" s="19">
        <f t="shared" si="31"/>
        <v>0</v>
      </c>
      <c r="D155" s="19">
        <f t="shared" si="31"/>
        <v>0</v>
      </c>
      <c r="E155" s="51">
        <v>0</v>
      </c>
      <c r="F155" s="19">
        <v>0</v>
      </c>
      <c r="G155" s="19">
        <v>0</v>
      </c>
      <c r="H155" s="19">
        <v>0</v>
      </c>
      <c r="I155" s="51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</row>
    <row r="156" spans="1:14">
      <c r="A156" s="84" t="s">
        <v>42</v>
      </c>
      <c r="B156" s="3"/>
      <c r="C156" s="19">
        <f t="shared" si="31"/>
        <v>600</v>
      </c>
      <c r="D156" s="19">
        <f t="shared" si="31"/>
        <v>600</v>
      </c>
      <c r="E156" s="51">
        <v>0</v>
      </c>
      <c r="F156" s="19">
        <v>0</v>
      </c>
      <c r="G156" s="19">
        <v>600</v>
      </c>
      <c r="H156" s="19">
        <v>600</v>
      </c>
      <c r="I156" s="51">
        <v>0</v>
      </c>
      <c r="J156" s="19">
        <v>0</v>
      </c>
      <c r="K156" s="19">
        <v>0</v>
      </c>
      <c r="L156" s="19">
        <v>0</v>
      </c>
      <c r="M156" s="19">
        <v>0</v>
      </c>
      <c r="N156" s="19">
        <v>0</v>
      </c>
    </row>
    <row r="157" spans="1:14">
      <c r="A157" s="84" t="s">
        <v>43</v>
      </c>
      <c r="B157" s="66"/>
      <c r="C157" s="19">
        <f t="shared" si="31"/>
        <v>0</v>
      </c>
      <c r="D157" s="19">
        <f t="shared" si="31"/>
        <v>0</v>
      </c>
      <c r="E157" s="51">
        <v>0</v>
      </c>
      <c r="F157" s="19">
        <v>0</v>
      </c>
      <c r="G157" s="19">
        <v>0</v>
      </c>
      <c r="H157" s="19">
        <v>0</v>
      </c>
      <c r="I157" s="51">
        <v>0</v>
      </c>
      <c r="J157" s="19">
        <v>0</v>
      </c>
      <c r="K157" s="19">
        <v>0</v>
      </c>
      <c r="L157" s="19">
        <v>0</v>
      </c>
      <c r="M157" s="19">
        <v>0</v>
      </c>
      <c r="N157" s="19">
        <v>0</v>
      </c>
    </row>
    <row r="158" spans="1:14" ht="15">
      <c r="A158" s="85"/>
      <c r="B158" s="74"/>
      <c r="C158" s="19"/>
      <c r="D158" s="19"/>
      <c r="E158" s="51"/>
      <c r="F158" s="19"/>
      <c r="G158" s="101"/>
      <c r="H158" s="101"/>
      <c r="I158" s="59"/>
      <c r="J158" s="103"/>
      <c r="K158" s="103"/>
      <c r="L158" s="103"/>
      <c r="M158" s="103"/>
      <c r="N158" s="103"/>
    </row>
    <row r="159" spans="1:14">
      <c r="A159" s="81" t="s">
        <v>44</v>
      </c>
      <c r="B159" s="66"/>
      <c r="C159" s="98">
        <f>SUM(C160:C176)</f>
        <v>775400</v>
      </c>
      <c r="D159" s="98">
        <f>SUM(D160:D176)</f>
        <v>827100</v>
      </c>
      <c r="E159" s="50">
        <f>SUM(E160:E176)</f>
        <v>408300</v>
      </c>
      <c r="F159" s="98">
        <f>SUM(F160:F176)</f>
        <v>296000</v>
      </c>
      <c r="G159" s="98">
        <f t="shared" ref="G159:M159" si="32">SUM(G160:G176)</f>
        <v>317100</v>
      </c>
      <c r="H159" s="98">
        <f>SUM(H160:H176)</f>
        <v>531100</v>
      </c>
      <c r="I159" s="50">
        <f t="shared" si="32"/>
        <v>50000</v>
      </c>
      <c r="J159" s="98">
        <f>SUM(J160:J176)</f>
        <v>0</v>
      </c>
      <c r="K159" s="98">
        <f t="shared" si="32"/>
        <v>0</v>
      </c>
      <c r="L159" s="98">
        <f>SUM(L160:L176)</f>
        <v>0</v>
      </c>
      <c r="M159" s="98">
        <f t="shared" si="32"/>
        <v>0</v>
      </c>
      <c r="N159" s="98">
        <f>SUM(N160:N176)</f>
        <v>0</v>
      </c>
    </row>
    <row r="160" spans="1:14">
      <c r="A160" s="84" t="s">
        <v>45</v>
      </c>
      <c r="B160" s="66"/>
      <c r="C160" s="19">
        <f t="shared" ref="C160:D176" si="33">SUM(E160,G160,I160,K160,M160)</f>
        <v>10100</v>
      </c>
      <c r="D160" s="19">
        <f t="shared" si="33"/>
        <v>10100</v>
      </c>
      <c r="E160" s="51">
        <v>10100</v>
      </c>
      <c r="F160" s="19">
        <v>9200</v>
      </c>
      <c r="G160" s="19">
        <v>0</v>
      </c>
      <c r="H160" s="19">
        <v>900</v>
      </c>
      <c r="I160" s="51">
        <v>0</v>
      </c>
      <c r="J160" s="19">
        <v>0</v>
      </c>
      <c r="K160" s="19">
        <v>0</v>
      </c>
      <c r="L160" s="19">
        <v>0</v>
      </c>
      <c r="M160" s="19">
        <v>0</v>
      </c>
      <c r="N160" s="19">
        <v>0</v>
      </c>
    </row>
    <row r="161" spans="1:14">
      <c r="A161" s="84" t="s">
        <v>46</v>
      </c>
      <c r="B161" s="66"/>
      <c r="C161" s="19">
        <f t="shared" si="33"/>
        <v>28000</v>
      </c>
      <c r="D161" s="19">
        <f t="shared" si="33"/>
        <v>18000</v>
      </c>
      <c r="E161" s="51">
        <v>20000</v>
      </c>
      <c r="F161" s="19">
        <v>5000</v>
      </c>
      <c r="G161" s="19">
        <v>8000</v>
      </c>
      <c r="H161" s="19">
        <v>13000</v>
      </c>
      <c r="I161" s="51">
        <v>0</v>
      </c>
      <c r="J161" s="19">
        <v>0</v>
      </c>
      <c r="K161" s="19">
        <v>0</v>
      </c>
      <c r="L161" s="19">
        <v>0</v>
      </c>
      <c r="M161" s="19">
        <v>0</v>
      </c>
      <c r="N161" s="19">
        <v>0</v>
      </c>
    </row>
    <row r="162" spans="1:14">
      <c r="A162" s="84" t="s">
        <v>47</v>
      </c>
      <c r="B162" s="66"/>
      <c r="C162" s="19">
        <f t="shared" si="33"/>
        <v>71600</v>
      </c>
      <c r="D162" s="19">
        <f t="shared" si="33"/>
        <v>50000</v>
      </c>
      <c r="E162" s="51">
        <v>40000</v>
      </c>
      <c r="F162" s="19">
        <v>27000</v>
      </c>
      <c r="G162" s="19">
        <v>21600</v>
      </c>
      <c r="H162" s="19">
        <v>23000</v>
      </c>
      <c r="I162" s="51">
        <v>10000</v>
      </c>
      <c r="J162" s="19">
        <v>0</v>
      </c>
      <c r="K162" s="19">
        <v>0</v>
      </c>
      <c r="L162" s="19">
        <v>0</v>
      </c>
      <c r="M162" s="19">
        <v>0</v>
      </c>
      <c r="N162" s="19">
        <v>0</v>
      </c>
    </row>
    <row r="163" spans="1:14">
      <c r="A163" s="84" t="s">
        <v>48</v>
      </c>
      <c r="B163" s="66"/>
      <c r="C163" s="19">
        <f t="shared" si="33"/>
        <v>0</v>
      </c>
      <c r="D163" s="19">
        <f t="shared" si="33"/>
        <v>0</v>
      </c>
      <c r="E163" s="51">
        <v>0</v>
      </c>
      <c r="F163" s="19">
        <v>0</v>
      </c>
      <c r="G163" s="19">
        <v>0</v>
      </c>
      <c r="H163" s="19">
        <v>0</v>
      </c>
      <c r="I163" s="51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</row>
    <row r="164" spans="1:14">
      <c r="A164" s="84" t="s">
        <v>49</v>
      </c>
      <c r="B164" s="66"/>
      <c r="C164" s="19">
        <f t="shared" si="33"/>
        <v>38600</v>
      </c>
      <c r="D164" s="19">
        <f t="shared" si="33"/>
        <v>35500</v>
      </c>
      <c r="E164" s="51">
        <v>13100</v>
      </c>
      <c r="F164" s="19">
        <v>19000</v>
      </c>
      <c r="G164" s="19">
        <v>15500</v>
      </c>
      <c r="H164" s="19">
        <v>16500</v>
      </c>
      <c r="I164" s="51">
        <v>10000</v>
      </c>
      <c r="J164" s="19">
        <v>0</v>
      </c>
      <c r="K164" s="19">
        <v>0</v>
      </c>
      <c r="L164" s="19">
        <v>0</v>
      </c>
      <c r="M164" s="19">
        <v>0</v>
      </c>
      <c r="N164" s="19">
        <v>0</v>
      </c>
    </row>
    <row r="165" spans="1:14">
      <c r="A165" s="84" t="s">
        <v>50</v>
      </c>
      <c r="B165" s="66"/>
      <c r="C165" s="19">
        <f t="shared" si="33"/>
        <v>0</v>
      </c>
      <c r="D165" s="19">
        <f t="shared" si="33"/>
        <v>0</v>
      </c>
      <c r="E165" s="51">
        <v>0</v>
      </c>
      <c r="F165" s="19">
        <v>0</v>
      </c>
      <c r="G165" s="19">
        <v>0</v>
      </c>
      <c r="H165" s="19">
        <v>0</v>
      </c>
      <c r="I165" s="51">
        <v>0</v>
      </c>
      <c r="J165" s="19">
        <v>0</v>
      </c>
      <c r="K165" s="19">
        <v>0</v>
      </c>
      <c r="L165" s="19">
        <v>0</v>
      </c>
      <c r="M165" s="19">
        <v>0</v>
      </c>
      <c r="N165" s="19">
        <v>0</v>
      </c>
    </row>
    <row r="166" spans="1:14">
      <c r="A166" s="84" t="s">
        <v>51</v>
      </c>
      <c r="B166" s="66"/>
      <c r="C166" s="19">
        <f t="shared" si="33"/>
        <v>35000</v>
      </c>
      <c r="D166" s="19">
        <f t="shared" si="33"/>
        <v>0</v>
      </c>
      <c r="E166" s="51">
        <v>0</v>
      </c>
      <c r="F166" s="19">
        <v>0</v>
      </c>
      <c r="G166" s="19">
        <v>35000</v>
      </c>
      <c r="H166" s="19">
        <v>0</v>
      </c>
      <c r="I166" s="51">
        <v>0</v>
      </c>
      <c r="J166" s="19">
        <v>0</v>
      </c>
      <c r="K166" s="19">
        <v>0</v>
      </c>
      <c r="L166" s="19">
        <v>0</v>
      </c>
      <c r="M166" s="19">
        <v>0</v>
      </c>
      <c r="N166" s="19">
        <v>0</v>
      </c>
    </row>
    <row r="167" spans="1:14">
      <c r="A167" s="84" t="s">
        <v>52</v>
      </c>
      <c r="B167" s="66"/>
      <c r="C167" s="19">
        <f>SUM(E167,G167,I167,K167,M167)</f>
        <v>368800</v>
      </c>
      <c r="D167" s="19">
        <f>SUM(F167,H167,H168,J167,L167,N167)</f>
        <v>370000</v>
      </c>
      <c r="E167" s="51">
        <v>146800</v>
      </c>
      <c r="F167" s="19">
        <v>0</v>
      </c>
      <c r="G167" s="19">
        <v>222000</v>
      </c>
      <c r="H167" s="19">
        <v>133000</v>
      </c>
      <c r="I167" s="51">
        <v>0</v>
      </c>
      <c r="J167" s="19">
        <v>0</v>
      </c>
      <c r="K167" s="19">
        <v>0</v>
      </c>
      <c r="L167" s="19">
        <v>0</v>
      </c>
      <c r="M167" s="19">
        <v>0</v>
      </c>
      <c r="N167" s="19">
        <v>0</v>
      </c>
    </row>
    <row r="168" spans="1:14">
      <c r="A168" s="84" t="s">
        <v>138</v>
      </c>
      <c r="B168" s="66"/>
      <c r="C168" s="19">
        <v>0</v>
      </c>
      <c r="D168" s="19">
        <v>0</v>
      </c>
      <c r="E168" s="51">
        <v>0</v>
      </c>
      <c r="F168" s="19">
        <v>0</v>
      </c>
      <c r="G168" s="19">
        <v>0</v>
      </c>
      <c r="H168" s="19">
        <v>237000</v>
      </c>
      <c r="I168" s="51">
        <v>0</v>
      </c>
      <c r="J168" s="19">
        <v>0</v>
      </c>
      <c r="K168" s="19">
        <v>0</v>
      </c>
      <c r="L168" s="19">
        <v>0</v>
      </c>
      <c r="M168" s="19">
        <v>0</v>
      </c>
      <c r="N168" s="19">
        <v>0</v>
      </c>
    </row>
    <row r="169" spans="1:14">
      <c r="A169" s="84" t="s">
        <v>53</v>
      </c>
      <c r="B169" s="66"/>
      <c r="C169" s="19">
        <f t="shared" si="33"/>
        <v>0</v>
      </c>
      <c r="D169" s="19">
        <f t="shared" si="33"/>
        <v>2500</v>
      </c>
      <c r="E169" s="51">
        <v>0</v>
      </c>
      <c r="F169" s="19">
        <v>0</v>
      </c>
      <c r="G169" s="19">
        <v>0</v>
      </c>
      <c r="H169" s="19">
        <v>2500</v>
      </c>
      <c r="I169" s="51">
        <v>0</v>
      </c>
      <c r="J169" s="19">
        <v>0</v>
      </c>
      <c r="K169" s="19">
        <v>0</v>
      </c>
      <c r="L169" s="19">
        <v>0</v>
      </c>
      <c r="M169" s="19">
        <v>0</v>
      </c>
      <c r="N169" s="19">
        <v>0</v>
      </c>
    </row>
    <row r="170" spans="1:14">
      <c r="A170" s="84" t="s">
        <v>54</v>
      </c>
      <c r="B170" s="66"/>
      <c r="C170" s="19">
        <f t="shared" si="33"/>
        <v>0</v>
      </c>
      <c r="D170" s="19">
        <f t="shared" si="33"/>
        <v>0</v>
      </c>
      <c r="E170" s="51">
        <v>0</v>
      </c>
      <c r="F170" s="19">
        <v>0</v>
      </c>
      <c r="G170" s="19">
        <v>0</v>
      </c>
      <c r="H170" s="19">
        <v>0</v>
      </c>
      <c r="I170" s="51">
        <v>0</v>
      </c>
      <c r="J170" s="19">
        <v>0</v>
      </c>
      <c r="K170" s="19">
        <v>0</v>
      </c>
      <c r="L170" s="19">
        <v>0</v>
      </c>
      <c r="M170" s="19">
        <v>0</v>
      </c>
      <c r="N170" s="19">
        <v>0</v>
      </c>
    </row>
    <row r="171" spans="1:14">
      <c r="A171" s="84" t="s">
        <v>55</v>
      </c>
      <c r="B171" s="66"/>
      <c r="C171" s="19">
        <f t="shared" si="33"/>
        <v>700</v>
      </c>
      <c r="D171" s="19">
        <f t="shared" si="33"/>
        <v>3000</v>
      </c>
      <c r="E171" s="51">
        <v>700</v>
      </c>
      <c r="F171" s="19">
        <v>800</v>
      </c>
      <c r="G171" s="19">
        <v>0</v>
      </c>
      <c r="H171" s="19">
        <v>2200</v>
      </c>
      <c r="I171" s="51">
        <v>0</v>
      </c>
      <c r="J171" s="19">
        <v>0</v>
      </c>
      <c r="K171" s="19">
        <v>0</v>
      </c>
      <c r="L171" s="19">
        <v>0</v>
      </c>
      <c r="M171" s="19">
        <v>0</v>
      </c>
      <c r="N171" s="19">
        <v>0</v>
      </c>
    </row>
    <row r="172" spans="1:14">
      <c r="A172" s="84" t="s">
        <v>56</v>
      </c>
      <c r="B172" s="66"/>
      <c r="C172" s="19">
        <f t="shared" si="33"/>
        <v>156300</v>
      </c>
      <c r="D172" s="19">
        <f t="shared" si="33"/>
        <v>175000</v>
      </c>
      <c r="E172" s="51">
        <v>126300</v>
      </c>
      <c r="F172" s="19">
        <v>165000</v>
      </c>
      <c r="G172" s="19">
        <v>0</v>
      </c>
      <c r="H172" s="19">
        <v>10000</v>
      </c>
      <c r="I172" s="51">
        <v>30000</v>
      </c>
      <c r="J172" s="19">
        <v>0</v>
      </c>
      <c r="K172" s="19">
        <v>0</v>
      </c>
      <c r="L172" s="19">
        <v>0</v>
      </c>
      <c r="M172" s="19">
        <v>0</v>
      </c>
      <c r="N172" s="19">
        <v>0</v>
      </c>
    </row>
    <row r="173" spans="1:14">
      <c r="A173" s="84" t="s">
        <v>57</v>
      </c>
      <c r="B173" s="66"/>
      <c r="C173" s="19">
        <f t="shared" si="33"/>
        <v>66300</v>
      </c>
      <c r="D173" s="19">
        <f t="shared" si="33"/>
        <v>163000</v>
      </c>
      <c r="E173" s="51">
        <v>51300</v>
      </c>
      <c r="F173" s="19">
        <v>70000</v>
      </c>
      <c r="G173" s="19">
        <v>15000</v>
      </c>
      <c r="H173" s="19">
        <v>93000</v>
      </c>
      <c r="I173" s="51">
        <v>0</v>
      </c>
      <c r="J173" s="19">
        <v>0</v>
      </c>
      <c r="K173" s="19">
        <v>0</v>
      </c>
      <c r="L173" s="19">
        <v>0</v>
      </c>
      <c r="M173" s="19">
        <v>0</v>
      </c>
      <c r="N173" s="19">
        <v>0</v>
      </c>
    </row>
    <row r="174" spans="1:14">
      <c r="A174" s="84" t="s">
        <v>59</v>
      </c>
      <c r="B174" s="66"/>
      <c r="C174" s="19">
        <f t="shared" si="33"/>
        <v>0</v>
      </c>
      <c r="D174" s="19">
        <f t="shared" si="33"/>
        <v>0</v>
      </c>
      <c r="E174" s="51">
        <v>0</v>
      </c>
      <c r="F174" s="19">
        <v>0</v>
      </c>
      <c r="G174" s="19">
        <v>0</v>
      </c>
      <c r="H174" s="19">
        <v>0</v>
      </c>
      <c r="I174" s="51">
        <v>0</v>
      </c>
      <c r="J174" s="19">
        <v>0</v>
      </c>
      <c r="K174" s="19">
        <v>0</v>
      </c>
      <c r="L174" s="19">
        <v>0</v>
      </c>
      <c r="M174" s="19">
        <v>0</v>
      </c>
      <c r="N174" s="19">
        <v>0</v>
      </c>
    </row>
    <row r="175" spans="1:14">
      <c r="A175" s="84" t="s">
        <v>60</v>
      </c>
      <c r="B175" s="66"/>
      <c r="C175" s="19">
        <f t="shared" si="33"/>
        <v>0</v>
      </c>
      <c r="D175" s="19">
        <f t="shared" si="33"/>
        <v>0</v>
      </c>
      <c r="E175" s="51">
        <v>0</v>
      </c>
      <c r="F175" s="19">
        <v>0</v>
      </c>
      <c r="G175" s="19">
        <v>0</v>
      </c>
      <c r="H175" s="19">
        <v>0</v>
      </c>
      <c r="I175" s="51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</row>
    <row r="176" spans="1:14">
      <c r="A176" s="84" t="s">
        <v>62</v>
      </c>
      <c r="B176" s="66"/>
      <c r="C176" s="19">
        <f t="shared" si="33"/>
        <v>0</v>
      </c>
      <c r="D176" s="19">
        <f t="shared" si="33"/>
        <v>0</v>
      </c>
      <c r="E176" s="51">
        <v>0</v>
      </c>
      <c r="F176" s="19">
        <v>0</v>
      </c>
      <c r="G176" s="19">
        <v>0</v>
      </c>
      <c r="H176" s="19">
        <v>0</v>
      </c>
      <c r="I176" s="51">
        <v>0</v>
      </c>
      <c r="J176" s="19">
        <v>0</v>
      </c>
      <c r="K176" s="19">
        <v>0</v>
      </c>
      <c r="L176" s="19">
        <v>0</v>
      </c>
      <c r="M176" s="19">
        <v>0</v>
      </c>
      <c r="N176" s="19">
        <v>0</v>
      </c>
    </row>
    <row r="177" spans="1:14" ht="15">
      <c r="A177" s="85"/>
      <c r="B177" s="74"/>
      <c r="C177" s="19"/>
      <c r="D177" s="19"/>
      <c r="E177" s="51"/>
      <c r="F177" s="19"/>
      <c r="G177" s="101"/>
      <c r="H177" s="101"/>
      <c r="I177" s="59"/>
      <c r="J177" s="103"/>
      <c r="K177" s="103"/>
      <c r="L177" s="103"/>
      <c r="M177" s="103"/>
      <c r="N177" s="103"/>
    </row>
    <row r="178" spans="1:14" ht="15">
      <c r="A178" s="81" t="s">
        <v>63</v>
      </c>
      <c r="B178" s="66"/>
      <c r="C178" s="98">
        <f>SUM(C179:C210)</f>
        <v>1872400</v>
      </c>
      <c r="D178" s="98">
        <f>SUM(D179:D210)</f>
        <v>1724300</v>
      </c>
      <c r="E178" s="50">
        <f>SUM(E179:E210)</f>
        <v>1500500</v>
      </c>
      <c r="F178" s="98">
        <f>SUM(F179:F210)</f>
        <v>1331500</v>
      </c>
      <c r="G178" s="98">
        <f t="shared" ref="G178:M178" si="34">SUM(G179:G210)</f>
        <v>89900</v>
      </c>
      <c r="H178" s="98">
        <f>SUM(H179:H210)</f>
        <v>244800</v>
      </c>
      <c r="I178" s="50">
        <f t="shared" si="34"/>
        <v>282000</v>
      </c>
      <c r="J178" s="98">
        <f>SUM(J179:J210)</f>
        <v>113000</v>
      </c>
      <c r="K178" s="98">
        <f t="shared" si="34"/>
        <v>0</v>
      </c>
      <c r="L178" s="98">
        <f>SUM(L179:L210)</f>
        <v>35000</v>
      </c>
      <c r="M178" s="102">
        <f t="shared" si="34"/>
        <v>0</v>
      </c>
      <c r="N178" s="102">
        <f>SUM(N179:N210)</f>
        <v>0</v>
      </c>
    </row>
    <row r="179" spans="1:14">
      <c r="A179" s="84" t="s">
        <v>64</v>
      </c>
      <c r="B179" s="66"/>
      <c r="C179" s="19">
        <f t="shared" ref="C179:D210" si="35">SUM(E179,G179,I179,K179,M179)</f>
        <v>0</v>
      </c>
      <c r="D179" s="19">
        <f t="shared" si="35"/>
        <v>0</v>
      </c>
      <c r="E179" s="51">
        <v>0</v>
      </c>
      <c r="F179" s="19">
        <v>0</v>
      </c>
      <c r="G179" s="19">
        <v>0</v>
      </c>
      <c r="H179" s="19">
        <v>0</v>
      </c>
      <c r="I179" s="51">
        <v>0</v>
      </c>
      <c r="J179" s="19">
        <v>0</v>
      </c>
      <c r="K179" s="19">
        <v>0</v>
      </c>
      <c r="L179" s="19">
        <v>0</v>
      </c>
      <c r="M179" s="19">
        <v>0</v>
      </c>
      <c r="N179" s="19">
        <v>0</v>
      </c>
    </row>
    <row r="180" spans="1:14">
      <c r="A180" s="84" t="s">
        <v>65</v>
      </c>
      <c r="B180" s="66"/>
      <c r="C180" s="19">
        <f t="shared" si="35"/>
        <v>0</v>
      </c>
      <c r="D180" s="19">
        <f t="shared" si="35"/>
        <v>0</v>
      </c>
      <c r="E180" s="51">
        <v>0</v>
      </c>
      <c r="F180" s="19">
        <v>0</v>
      </c>
      <c r="G180" s="19">
        <v>0</v>
      </c>
      <c r="H180" s="19">
        <v>0</v>
      </c>
      <c r="I180" s="51">
        <v>0</v>
      </c>
      <c r="J180" s="19">
        <v>0</v>
      </c>
      <c r="K180" s="19">
        <v>0</v>
      </c>
      <c r="L180" s="19">
        <v>0</v>
      </c>
      <c r="M180" s="19">
        <v>0</v>
      </c>
      <c r="N180" s="19">
        <v>0</v>
      </c>
    </row>
    <row r="181" spans="1:14">
      <c r="A181" s="84" t="s">
        <v>66</v>
      </c>
      <c r="B181" s="66"/>
      <c r="C181" s="19">
        <f t="shared" si="35"/>
        <v>0</v>
      </c>
      <c r="D181" s="19">
        <f t="shared" si="35"/>
        <v>100</v>
      </c>
      <c r="E181" s="51">
        <v>0</v>
      </c>
      <c r="F181" s="19">
        <v>100</v>
      </c>
      <c r="G181" s="19">
        <v>0</v>
      </c>
      <c r="H181" s="19">
        <v>0</v>
      </c>
      <c r="I181" s="51">
        <v>0</v>
      </c>
      <c r="J181" s="19">
        <v>0</v>
      </c>
      <c r="K181" s="19">
        <v>0</v>
      </c>
      <c r="L181" s="19">
        <v>0</v>
      </c>
      <c r="M181" s="19">
        <v>0</v>
      </c>
      <c r="N181" s="19">
        <v>0</v>
      </c>
    </row>
    <row r="182" spans="1:14">
      <c r="A182" s="84" t="s">
        <v>67</v>
      </c>
      <c r="B182" s="66"/>
      <c r="C182" s="19">
        <f t="shared" si="35"/>
        <v>36300</v>
      </c>
      <c r="D182" s="19">
        <f t="shared" si="35"/>
        <v>41000</v>
      </c>
      <c r="E182" s="51">
        <v>36300</v>
      </c>
      <c r="F182" s="19">
        <v>38000</v>
      </c>
      <c r="G182" s="19">
        <v>0</v>
      </c>
      <c r="H182" s="19">
        <v>3000</v>
      </c>
      <c r="I182" s="51">
        <v>0</v>
      </c>
      <c r="J182" s="19">
        <v>0</v>
      </c>
      <c r="K182" s="19">
        <v>0</v>
      </c>
      <c r="L182" s="19">
        <v>0</v>
      </c>
      <c r="M182" s="19">
        <v>0</v>
      </c>
      <c r="N182" s="19">
        <v>0</v>
      </c>
    </row>
    <row r="183" spans="1:14">
      <c r="A183" s="84" t="s">
        <v>68</v>
      </c>
      <c r="B183" s="66"/>
      <c r="C183" s="19">
        <f t="shared" si="35"/>
        <v>181700</v>
      </c>
      <c r="D183" s="19">
        <f t="shared" si="35"/>
        <v>175000</v>
      </c>
      <c r="E183" s="51">
        <v>161700</v>
      </c>
      <c r="F183" s="19">
        <v>162000</v>
      </c>
      <c r="G183" s="19">
        <v>0</v>
      </c>
      <c r="H183" s="19">
        <v>0</v>
      </c>
      <c r="I183" s="51">
        <v>20000</v>
      </c>
      <c r="J183" s="19">
        <v>0</v>
      </c>
      <c r="K183" s="19">
        <v>0</v>
      </c>
      <c r="L183" s="19">
        <v>13000</v>
      </c>
      <c r="M183" s="19">
        <v>0</v>
      </c>
      <c r="N183" s="19">
        <v>0</v>
      </c>
    </row>
    <row r="184" spans="1:14">
      <c r="A184" s="84" t="s">
        <v>69</v>
      </c>
      <c r="B184" s="66"/>
      <c r="C184" s="19">
        <f t="shared" si="35"/>
        <v>0</v>
      </c>
      <c r="D184" s="19">
        <f t="shared" si="35"/>
        <v>12000</v>
      </c>
      <c r="E184" s="51">
        <v>0</v>
      </c>
      <c r="F184" s="19">
        <v>0</v>
      </c>
      <c r="G184" s="19">
        <v>0</v>
      </c>
      <c r="H184" s="19">
        <v>12000</v>
      </c>
      <c r="I184" s="51">
        <v>0</v>
      </c>
      <c r="J184" s="19">
        <v>0</v>
      </c>
      <c r="K184" s="19">
        <v>0</v>
      </c>
      <c r="L184" s="19">
        <v>0</v>
      </c>
      <c r="M184" s="19">
        <v>0</v>
      </c>
      <c r="N184" s="19">
        <v>0</v>
      </c>
    </row>
    <row r="185" spans="1:14">
      <c r="A185" s="84" t="s">
        <v>71</v>
      </c>
      <c r="B185" s="66"/>
      <c r="C185" s="19">
        <f t="shared" si="35"/>
        <v>0</v>
      </c>
      <c r="D185" s="19">
        <f t="shared" si="35"/>
        <v>2000</v>
      </c>
      <c r="E185" s="51">
        <v>0</v>
      </c>
      <c r="F185" s="19">
        <v>2000</v>
      </c>
      <c r="G185" s="19">
        <v>0</v>
      </c>
      <c r="H185" s="19">
        <v>0</v>
      </c>
      <c r="I185" s="51">
        <v>0</v>
      </c>
      <c r="J185" s="19">
        <v>0</v>
      </c>
      <c r="K185" s="19">
        <v>0</v>
      </c>
      <c r="L185" s="19">
        <v>0</v>
      </c>
      <c r="M185" s="19">
        <v>0</v>
      </c>
      <c r="N185" s="19">
        <v>0</v>
      </c>
    </row>
    <row r="186" spans="1:14">
      <c r="A186" s="84" t="s">
        <v>72</v>
      </c>
      <c r="B186" s="66"/>
      <c r="C186" s="19">
        <f t="shared" si="35"/>
        <v>113800</v>
      </c>
      <c r="D186" s="19">
        <f t="shared" si="35"/>
        <v>90000</v>
      </c>
      <c r="E186" s="51">
        <v>75900</v>
      </c>
      <c r="F186" s="19">
        <v>75000</v>
      </c>
      <c r="G186" s="19">
        <v>37900</v>
      </c>
      <c r="H186" s="19">
        <v>15000</v>
      </c>
      <c r="I186" s="51">
        <v>0</v>
      </c>
      <c r="J186" s="19">
        <v>0</v>
      </c>
      <c r="K186" s="19">
        <v>0</v>
      </c>
      <c r="L186" s="19">
        <v>0</v>
      </c>
      <c r="M186" s="19">
        <v>0</v>
      </c>
      <c r="N186" s="19">
        <v>0</v>
      </c>
    </row>
    <row r="187" spans="1:14">
      <c r="A187" s="84" t="s">
        <v>73</v>
      </c>
      <c r="B187" s="66"/>
      <c r="C187" s="19">
        <f t="shared" si="35"/>
        <v>0</v>
      </c>
      <c r="D187" s="19">
        <f t="shared" si="35"/>
        <v>0</v>
      </c>
      <c r="E187" s="51">
        <v>0</v>
      </c>
      <c r="F187" s="19">
        <v>0</v>
      </c>
      <c r="G187" s="19">
        <v>0</v>
      </c>
      <c r="H187" s="19">
        <v>0</v>
      </c>
      <c r="I187" s="51">
        <v>0</v>
      </c>
      <c r="J187" s="19">
        <v>0</v>
      </c>
      <c r="K187" s="19">
        <v>0</v>
      </c>
      <c r="L187" s="19">
        <v>0</v>
      </c>
      <c r="M187" s="19">
        <v>0</v>
      </c>
      <c r="N187" s="19">
        <v>0</v>
      </c>
    </row>
    <row r="188" spans="1:14">
      <c r="A188" s="84" t="s">
        <v>74</v>
      </c>
      <c r="B188" s="66"/>
      <c r="C188" s="19">
        <f t="shared" si="35"/>
        <v>267000</v>
      </c>
      <c r="D188" s="19">
        <f t="shared" si="35"/>
        <v>230000</v>
      </c>
      <c r="E188" s="51">
        <v>197000</v>
      </c>
      <c r="F188" s="19">
        <v>196000</v>
      </c>
      <c r="G188" s="19">
        <v>0</v>
      </c>
      <c r="H188" s="19">
        <v>34000</v>
      </c>
      <c r="I188" s="51">
        <v>70000</v>
      </c>
      <c r="J188" s="19">
        <v>0</v>
      </c>
      <c r="K188" s="19">
        <v>0</v>
      </c>
      <c r="L188" s="19">
        <v>0</v>
      </c>
      <c r="M188" s="19">
        <v>0</v>
      </c>
      <c r="N188" s="19">
        <v>0</v>
      </c>
    </row>
    <row r="189" spans="1:14">
      <c r="A189" s="84" t="s">
        <v>75</v>
      </c>
      <c r="B189" s="66"/>
      <c r="C189" s="19">
        <f t="shared" si="35"/>
        <v>115600</v>
      </c>
      <c r="D189" s="19">
        <f t="shared" si="35"/>
        <v>100000</v>
      </c>
      <c r="E189" s="51">
        <v>112600</v>
      </c>
      <c r="F189" s="19">
        <v>90000</v>
      </c>
      <c r="G189" s="19">
        <v>0</v>
      </c>
      <c r="H189" s="19">
        <v>10000</v>
      </c>
      <c r="I189" s="51">
        <v>3000</v>
      </c>
      <c r="J189" s="19">
        <v>0</v>
      </c>
      <c r="K189" s="19">
        <v>0</v>
      </c>
      <c r="L189" s="19">
        <v>0</v>
      </c>
      <c r="M189" s="19">
        <v>0</v>
      </c>
      <c r="N189" s="19">
        <v>0</v>
      </c>
    </row>
    <row r="190" spans="1:14">
      <c r="A190" s="84" t="s">
        <v>76</v>
      </c>
      <c r="B190" s="66"/>
      <c r="C190" s="19">
        <f t="shared" si="35"/>
        <v>0</v>
      </c>
      <c r="D190" s="19">
        <f t="shared" si="35"/>
        <v>0</v>
      </c>
      <c r="E190" s="51">
        <v>0</v>
      </c>
      <c r="F190" s="19">
        <v>0</v>
      </c>
      <c r="G190" s="19">
        <v>0</v>
      </c>
      <c r="H190" s="19">
        <v>0</v>
      </c>
      <c r="I190" s="51">
        <v>0</v>
      </c>
      <c r="J190" s="19">
        <v>0</v>
      </c>
      <c r="K190" s="19">
        <v>0</v>
      </c>
      <c r="L190" s="19">
        <v>0</v>
      </c>
      <c r="M190" s="19">
        <v>0</v>
      </c>
      <c r="N190" s="19">
        <v>0</v>
      </c>
    </row>
    <row r="191" spans="1:14">
      <c r="A191" s="84" t="s">
        <v>77</v>
      </c>
      <c r="B191" s="66"/>
      <c r="C191" s="19">
        <f t="shared" si="35"/>
        <v>0</v>
      </c>
      <c r="D191" s="19">
        <f t="shared" si="35"/>
        <v>1000</v>
      </c>
      <c r="E191" s="51">
        <v>0</v>
      </c>
      <c r="F191" s="19">
        <v>0</v>
      </c>
      <c r="G191" s="19">
        <v>0</v>
      </c>
      <c r="H191" s="19">
        <v>0</v>
      </c>
      <c r="I191" s="51">
        <v>0</v>
      </c>
      <c r="J191" s="19">
        <v>1000</v>
      </c>
      <c r="K191" s="19">
        <v>0</v>
      </c>
      <c r="L191" s="19">
        <v>0</v>
      </c>
      <c r="M191" s="19">
        <v>0</v>
      </c>
      <c r="N191" s="19">
        <v>0</v>
      </c>
    </row>
    <row r="192" spans="1:14">
      <c r="A192" s="84" t="s">
        <v>140</v>
      </c>
      <c r="B192" s="66"/>
      <c r="C192" s="19">
        <f t="shared" si="35"/>
        <v>4000</v>
      </c>
      <c r="D192" s="19">
        <f t="shared" si="35"/>
        <v>9000</v>
      </c>
      <c r="E192" s="51">
        <v>4000</v>
      </c>
      <c r="F192" s="19">
        <v>8000</v>
      </c>
      <c r="G192" s="19">
        <v>0</v>
      </c>
      <c r="H192" s="19">
        <v>1000</v>
      </c>
      <c r="I192" s="51">
        <v>0</v>
      </c>
      <c r="J192" s="19">
        <v>0</v>
      </c>
      <c r="K192" s="19"/>
      <c r="L192" s="19"/>
      <c r="M192" s="19"/>
      <c r="N192" s="19"/>
    </row>
    <row r="193" spans="1:14">
      <c r="A193" s="84" t="s">
        <v>78</v>
      </c>
      <c r="B193" s="66"/>
      <c r="C193" s="19">
        <f t="shared" si="35"/>
        <v>0</v>
      </c>
      <c r="D193" s="19">
        <f t="shared" si="35"/>
        <v>0</v>
      </c>
      <c r="E193" s="51">
        <v>0</v>
      </c>
      <c r="F193" s="19">
        <v>0</v>
      </c>
      <c r="G193" s="19">
        <v>0</v>
      </c>
      <c r="H193" s="19">
        <v>0</v>
      </c>
      <c r="I193" s="51">
        <v>0</v>
      </c>
      <c r="J193" s="19">
        <v>0</v>
      </c>
      <c r="K193" s="19">
        <v>0</v>
      </c>
      <c r="L193" s="19">
        <v>0</v>
      </c>
      <c r="M193" s="19">
        <v>0</v>
      </c>
      <c r="N193" s="19">
        <v>0</v>
      </c>
    </row>
    <row r="194" spans="1:14">
      <c r="A194" s="84" t="s">
        <v>79</v>
      </c>
      <c r="B194" s="66"/>
      <c r="C194" s="19">
        <f t="shared" si="35"/>
        <v>0</v>
      </c>
      <c r="D194" s="19">
        <f t="shared" si="35"/>
        <v>0</v>
      </c>
      <c r="E194" s="51">
        <v>0</v>
      </c>
      <c r="F194" s="19">
        <v>0</v>
      </c>
      <c r="G194" s="19">
        <v>0</v>
      </c>
      <c r="H194" s="19">
        <v>0</v>
      </c>
      <c r="I194" s="51">
        <v>0</v>
      </c>
      <c r="J194" s="19">
        <v>0</v>
      </c>
      <c r="K194" s="19">
        <v>0</v>
      </c>
      <c r="L194" s="19">
        <v>0</v>
      </c>
      <c r="M194" s="19">
        <v>0</v>
      </c>
      <c r="N194" s="19">
        <v>0</v>
      </c>
    </row>
    <row r="195" spans="1:14">
      <c r="A195" s="84" t="s">
        <v>80</v>
      </c>
      <c r="B195" s="66"/>
      <c r="C195" s="19">
        <f t="shared" si="35"/>
        <v>0</v>
      </c>
      <c r="D195" s="19">
        <f t="shared" si="35"/>
        <v>0</v>
      </c>
      <c r="E195" s="51">
        <v>0</v>
      </c>
      <c r="F195" s="19">
        <v>0</v>
      </c>
      <c r="G195" s="19">
        <v>0</v>
      </c>
      <c r="H195" s="19">
        <v>0</v>
      </c>
      <c r="I195" s="51">
        <v>0</v>
      </c>
      <c r="J195" s="19">
        <v>0</v>
      </c>
      <c r="K195" s="19">
        <v>0</v>
      </c>
      <c r="L195" s="19">
        <v>0</v>
      </c>
      <c r="M195" s="19">
        <v>0</v>
      </c>
      <c r="N195" s="19">
        <v>0</v>
      </c>
    </row>
    <row r="196" spans="1:14">
      <c r="A196" s="84" t="s">
        <v>81</v>
      </c>
      <c r="B196" s="66"/>
      <c r="C196" s="19">
        <f t="shared" si="35"/>
        <v>0</v>
      </c>
      <c r="D196" s="19">
        <f t="shared" si="35"/>
        <v>9500</v>
      </c>
      <c r="E196" s="51">
        <v>0</v>
      </c>
      <c r="F196" s="19">
        <v>9300</v>
      </c>
      <c r="G196" s="19">
        <v>0</v>
      </c>
      <c r="H196" s="19">
        <v>200</v>
      </c>
      <c r="I196" s="51">
        <v>0</v>
      </c>
      <c r="J196" s="19">
        <v>0</v>
      </c>
      <c r="K196" s="19">
        <v>0</v>
      </c>
      <c r="L196" s="19">
        <v>0</v>
      </c>
      <c r="M196" s="19">
        <v>0</v>
      </c>
      <c r="N196" s="19">
        <v>0</v>
      </c>
    </row>
    <row r="197" spans="1:14">
      <c r="A197" s="84" t="s">
        <v>141</v>
      </c>
      <c r="B197" s="66"/>
      <c r="C197" s="19">
        <f t="shared" si="35"/>
        <v>10000</v>
      </c>
      <c r="D197" s="19">
        <f t="shared" si="35"/>
        <v>0</v>
      </c>
      <c r="E197" s="51">
        <v>10000</v>
      </c>
      <c r="F197" s="19">
        <v>0</v>
      </c>
      <c r="G197" s="19">
        <v>0</v>
      </c>
      <c r="H197" s="19">
        <v>0</v>
      </c>
      <c r="I197" s="51"/>
      <c r="J197" s="19"/>
      <c r="K197" s="19"/>
      <c r="L197" s="19"/>
      <c r="M197" s="19"/>
      <c r="N197" s="19"/>
    </row>
    <row r="198" spans="1:14">
      <c r="A198" s="84" t="s">
        <v>82</v>
      </c>
      <c r="B198" s="66"/>
      <c r="C198" s="19">
        <f t="shared" si="35"/>
        <v>0</v>
      </c>
      <c r="D198" s="19">
        <f t="shared" si="35"/>
        <v>0</v>
      </c>
      <c r="E198" s="51">
        <v>0</v>
      </c>
      <c r="F198" s="19">
        <v>0</v>
      </c>
      <c r="G198" s="19">
        <v>0</v>
      </c>
      <c r="H198" s="19">
        <v>0</v>
      </c>
      <c r="I198" s="51">
        <v>0</v>
      </c>
      <c r="J198" s="19">
        <v>0</v>
      </c>
      <c r="K198" s="19">
        <v>0</v>
      </c>
      <c r="L198" s="19">
        <v>0</v>
      </c>
      <c r="M198" s="19">
        <v>0</v>
      </c>
      <c r="N198" s="19">
        <v>0</v>
      </c>
    </row>
    <row r="199" spans="1:14">
      <c r="A199" s="84" t="s">
        <v>83</v>
      </c>
      <c r="B199" s="66" t="s">
        <v>142</v>
      </c>
      <c r="C199" s="19">
        <f t="shared" si="35"/>
        <v>413900</v>
      </c>
      <c r="D199" s="19">
        <f t="shared" si="35"/>
        <v>413600</v>
      </c>
      <c r="E199" s="51">
        <v>413900</v>
      </c>
      <c r="F199" s="19">
        <v>260000</v>
      </c>
      <c r="G199" s="19">
        <v>0</v>
      </c>
      <c r="H199" s="19">
        <v>63600</v>
      </c>
      <c r="I199" s="51">
        <v>0</v>
      </c>
      <c r="J199" s="19">
        <v>90000</v>
      </c>
      <c r="K199" s="19">
        <v>0</v>
      </c>
      <c r="L199" s="19">
        <v>0</v>
      </c>
      <c r="M199" s="19">
        <v>0</v>
      </c>
      <c r="N199" s="19">
        <v>0</v>
      </c>
    </row>
    <row r="200" spans="1:14">
      <c r="A200" s="84" t="s">
        <v>84</v>
      </c>
      <c r="B200" s="66"/>
      <c r="C200" s="19">
        <f t="shared" si="35"/>
        <v>89800</v>
      </c>
      <c r="D200" s="19">
        <f t="shared" si="35"/>
        <v>110000</v>
      </c>
      <c r="E200" s="51">
        <v>89800</v>
      </c>
      <c r="F200" s="19">
        <v>88000</v>
      </c>
      <c r="G200" s="19">
        <v>0</v>
      </c>
      <c r="H200" s="19">
        <v>13000</v>
      </c>
      <c r="I200" s="51">
        <v>0</v>
      </c>
      <c r="J200" s="19">
        <v>0</v>
      </c>
      <c r="K200" s="19">
        <v>0</v>
      </c>
      <c r="L200" s="19">
        <v>9000</v>
      </c>
      <c r="M200" s="19">
        <v>0</v>
      </c>
      <c r="N200" s="19">
        <v>0</v>
      </c>
    </row>
    <row r="201" spans="1:14">
      <c r="A201" s="84" t="s">
        <v>85</v>
      </c>
      <c r="B201" s="66"/>
      <c r="C201" s="19">
        <f t="shared" si="35"/>
        <v>0</v>
      </c>
      <c r="D201" s="19">
        <f t="shared" si="35"/>
        <v>0</v>
      </c>
      <c r="E201" s="51">
        <v>0</v>
      </c>
      <c r="F201" s="19">
        <v>0</v>
      </c>
      <c r="G201" s="19">
        <v>0</v>
      </c>
      <c r="H201" s="19">
        <v>0</v>
      </c>
      <c r="I201" s="51">
        <v>0</v>
      </c>
      <c r="J201" s="19">
        <v>0</v>
      </c>
      <c r="K201" s="19">
        <v>0</v>
      </c>
      <c r="L201" s="19">
        <v>0</v>
      </c>
      <c r="M201" s="19">
        <v>0</v>
      </c>
      <c r="N201" s="19">
        <v>0</v>
      </c>
    </row>
    <row r="202" spans="1:14">
      <c r="A202" s="84" t="s">
        <v>86</v>
      </c>
      <c r="B202" s="66"/>
      <c r="C202" s="19">
        <f t="shared" si="35"/>
        <v>0</v>
      </c>
      <c r="D202" s="19">
        <f t="shared" si="35"/>
        <v>0</v>
      </c>
      <c r="E202" s="51">
        <v>0</v>
      </c>
      <c r="F202" s="19">
        <v>0</v>
      </c>
      <c r="G202" s="19">
        <v>0</v>
      </c>
      <c r="H202" s="19">
        <v>0</v>
      </c>
      <c r="I202" s="51">
        <v>0</v>
      </c>
      <c r="J202" s="19">
        <v>0</v>
      </c>
      <c r="K202" s="19">
        <v>0</v>
      </c>
      <c r="L202" s="19">
        <v>0</v>
      </c>
      <c r="M202" s="19">
        <v>0</v>
      </c>
      <c r="N202" s="19">
        <v>0</v>
      </c>
    </row>
    <row r="203" spans="1:14">
      <c r="A203" s="84" t="s">
        <v>87</v>
      </c>
      <c r="B203" s="66"/>
      <c r="C203" s="19">
        <f t="shared" si="35"/>
        <v>0</v>
      </c>
      <c r="D203" s="19">
        <f t="shared" si="35"/>
        <v>0</v>
      </c>
      <c r="E203" s="51">
        <v>0</v>
      </c>
      <c r="F203" s="19">
        <v>0</v>
      </c>
      <c r="G203" s="19">
        <v>0</v>
      </c>
      <c r="H203" s="19">
        <v>0</v>
      </c>
      <c r="I203" s="51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</row>
    <row r="204" spans="1:14">
      <c r="A204" s="84" t="s">
        <v>88</v>
      </c>
      <c r="B204" s="66"/>
      <c r="C204" s="19">
        <f t="shared" si="35"/>
        <v>573600</v>
      </c>
      <c r="D204" s="19">
        <f t="shared" si="35"/>
        <v>462000</v>
      </c>
      <c r="E204" s="51">
        <v>338600</v>
      </c>
      <c r="F204" s="19">
        <v>340000</v>
      </c>
      <c r="G204" s="19">
        <v>46000</v>
      </c>
      <c r="H204" s="19">
        <v>87000</v>
      </c>
      <c r="I204" s="51">
        <v>189000</v>
      </c>
      <c r="J204" s="19">
        <v>22000</v>
      </c>
      <c r="K204" s="19">
        <v>0</v>
      </c>
      <c r="L204" s="19">
        <v>13000</v>
      </c>
      <c r="M204" s="19">
        <v>0</v>
      </c>
      <c r="N204" s="19">
        <v>0</v>
      </c>
    </row>
    <row r="205" spans="1:14">
      <c r="A205" s="84" t="s">
        <v>89</v>
      </c>
      <c r="B205" s="66"/>
      <c r="C205" s="19">
        <f t="shared" si="35"/>
        <v>0</v>
      </c>
      <c r="D205" s="19">
        <f t="shared" si="35"/>
        <v>0</v>
      </c>
      <c r="E205" s="51" t="s">
        <v>139</v>
      </c>
      <c r="F205" s="19" t="s">
        <v>139</v>
      </c>
      <c r="G205" s="19">
        <v>0</v>
      </c>
      <c r="H205" s="19">
        <v>0</v>
      </c>
      <c r="I205" s="51"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</row>
    <row r="206" spans="1:14">
      <c r="A206" s="84" t="s">
        <v>90</v>
      </c>
      <c r="B206" s="66"/>
      <c r="C206" s="19">
        <f t="shared" si="35"/>
        <v>0</v>
      </c>
      <c r="D206" s="19">
        <f t="shared" si="35"/>
        <v>0</v>
      </c>
      <c r="E206" s="51">
        <v>0</v>
      </c>
      <c r="F206" s="19">
        <v>0</v>
      </c>
      <c r="G206" s="19">
        <v>0</v>
      </c>
      <c r="H206" s="19">
        <v>0</v>
      </c>
      <c r="I206" s="51">
        <v>0</v>
      </c>
      <c r="J206" s="19">
        <v>0</v>
      </c>
      <c r="K206" s="19">
        <v>0</v>
      </c>
      <c r="L206" s="19">
        <v>0</v>
      </c>
      <c r="M206" s="19">
        <v>0</v>
      </c>
      <c r="N206" s="19">
        <v>0</v>
      </c>
    </row>
    <row r="207" spans="1:14">
      <c r="A207" s="84" t="s">
        <v>91</v>
      </c>
      <c r="B207" s="66"/>
      <c r="C207" s="19">
        <f t="shared" si="35"/>
        <v>0</v>
      </c>
      <c r="D207" s="19">
        <f t="shared" si="35"/>
        <v>0</v>
      </c>
      <c r="E207" s="51">
        <v>0</v>
      </c>
      <c r="F207" s="19">
        <v>0</v>
      </c>
      <c r="G207" s="19">
        <v>0</v>
      </c>
      <c r="H207" s="19">
        <v>0</v>
      </c>
      <c r="I207" s="51"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</row>
    <row r="208" spans="1:14">
      <c r="A208" s="84" t="s">
        <v>92</v>
      </c>
      <c r="B208" s="66" t="s">
        <v>142</v>
      </c>
      <c r="C208" s="19">
        <f t="shared" si="35"/>
        <v>66700</v>
      </c>
      <c r="D208" s="19">
        <f t="shared" si="35"/>
        <v>66700</v>
      </c>
      <c r="E208" s="51">
        <v>60700</v>
      </c>
      <c r="F208" s="19">
        <v>60700</v>
      </c>
      <c r="G208" s="19">
        <v>6000</v>
      </c>
      <c r="H208" s="19">
        <v>6000</v>
      </c>
      <c r="I208" s="51">
        <v>0</v>
      </c>
      <c r="J208" s="19">
        <v>0</v>
      </c>
      <c r="K208" s="19">
        <v>0</v>
      </c>
      <c r="L208" s="19">
        <v>0</v>
      </c>
      <c r="M208" s="19">
        <v>0</v>
      </c>
      <c r="N208" s="19">
        <v>0</v>
      </c>
    </row>
    <row r="209" spans="1:14">
      <c r="A209" s="84" t="s">
        <v>93</v>
      </c>
      <c r="B209" s="66"/>
      <c r="C209" s="19">
        <f t="shared" si="35"/>
        <v>0</v>
      </c>
      <c r="D209" s="19">
        <f t="shared" si="35"/>
        <v>100</v>
      </c>
      <c r="E209" s="51">
        <v>0</v>
      </c>
      <c r="F209" s="19">
        <v>100</v>
      </c>
      <c r="G209" s="19">
        <v>0</v>
      </c>
      <c r="H209" s="19">
        <v>0</v>
      </c>
      <c r="I209" s="51">
        <v>0</v>
      </c>
      <c r="J209" s="19">
        <v>0</v>
      </c>
      <c r="K209" s="19">
        <v>0</v>
      </c>
      <c r="L209" s="19">
        <v>0</v>
      </c>
      <c r="M209" s="19">
        <v>0</v>
      </c>
      <c r="N209" s="19">
        <v>0</v>
      </c>
    </row>
    <row r="210" spans="1:14">
      <c r="A210" s="84" t="s">
        <v>95</v>
      </c>
      <c r="B210" s="66"/>
      <c r="C210" s="19">
        <f t="shared" si="35"/>
        <v>0</v>
      </c>
      <c r="D210" s="19">
        <f t="shared" si="35"/>
        <v>2300</v>
      </c>
      <c r="E210" s="51">
        <v>0</v>
      </c>
      <c r="F210" s="19">
        <v>2300</v>
      </c>
      <c r="G210" s="19">
        <v>0</v>
      </c>
      <c r="H210" s="19">
        <v>0</v>
      </c>
      <c r="I210" s="51">
        <v>0</v>
      </c>
      <c r="J210" s="19">
        <v>0</v>
      </c>
      <c r="K210" s="19">
        <v>0</v>
      </c>
      <c r="L210" s="19">
        <v>0</v>
      </c>
      <c r="M210" s="19">
        <v>0</v>
      </c>
      <c r="N210" s="19">
        <v>0</v>
      </c>
    </row>
    <row r="211" spans="1:14" ht="15">
      <c r="A211" s="85"/>
      <c r="B211" s="74"/>
      <c r="C211" s="19"/>
      <c r="D211" s="19"/>
      <c r="E211" s="51"/>
      <c r="F211" s="19"/>
      <c r="G211" s="101"/>
      <c r="H211" s="101"/>
      <c r="I211" s="59"/>
      <c r="J211" s="103"/>
      <c r="K211" s="103"/>
      <c r="L211" s="103"/>
      <c r="M211" s="103"/>
      <c r="N211" s="103"/>
    </row>
    <row r="212" spans="1:14" ht="15">
      <c r="A212" s="81" t="s">
        <v>96</v>
      </c>
      <c r="B212" s="66"/>
      <c r="C212" s="98">
        <f>SUM(C213:C214)</f>
        <v>78300</v>
      </c>
      <c r="D212" s="98">
        <f>SUM(D213:D214)</f>
        <v>60000</v>
      </c>
      <c r="E212" s="50">
        <f t="shared" ref="E212:M212" si="36">SUM(E213:E214)</f>
        <v>60300</v>
      </c>
      <c r="F212" s="98">
        <f>SUM(F213:F214)</f>
        <v>30000</v>
      </c>
      <c r="G212" s="98">
        <f t="shared" si="36"/>
        <v>0</v>
      </c>
      <c r="H212" s="98">
        <f>SUM(H213:H214)</f>
        <v>23000</v>
      </c>
      <c r="I212" s="60">
        <f t="shared" si="36"/>
        <v>18000</v>
      </c>
      <c r="J212" s="104">
        <f>SUM(J213:J214)</f>
        <v>7000</v>
      </c>
      <c r="K212" s="104">
        <f t="shared" si="36"/>
        <v>0</v>
      </c>
      <c r="L212" s="104">
        <f>SUM(L213:L214)</f>
        <v>0</v>
      </c>
      <c r="M212" s="104">
        <f t="shared" si="36"/>
        <v>0</v>
      </c>
      <c r="N212" s="104">
        <f>SUM(N213:N214)</f>
        <v>0</v>
      </c>
    </row>
    <row r="213" spans="1:14">
      <c r="A213" s="84" t="s">
        <v>97</v>
      </c>
      <c r="B213" s="66" t="s">
        <v>142</v>
      </c>
      <c r="C213" s="19">
        <f>SUM(E213,G213,I213,K213,M213)</f>
        <v>78300</v>
      </c>
      <c r="D213" s="19">
        <f>SUM(F213,H213,J213,L213,N213)</f>
        <v>60000</v>
      </c>
      <c r="E213" s="51">
        <v>60300</v>
      </c>
      <c r="F213" s="19">
        <v>30000</v>
      </c>
      <c r="G213" s="19">
        <v>0</v>
      </c>
      <c r="H213" s="19">
        <v>23000</v>
      </c>
      <c r="I213" s="51">
        <v>18000</v>
      </c>
      <c r="J213" s="19">
        <v>7000</v>
      </c>
      <c r="K213" s="19">
        <v>0</v>
      </c>
      <c r="L213" s="19">
        <v>0</v>
      </c>
      <c r="M213" s="19">
        <v>0</v>
      </c>
      <c r="N213" s="19">
        <v>0</v>
      </c>
    </row>
    <row r="214" spans="1:14">
      <c r="A214" s="84" t="s">
        <v>98</v>
      </c>
      <c r="B214" s="66"/>
      <c r="C214" s="19">
        <f>SUM(E214,G214,I214,K214,M214)</f>
        <v>0</v>
      </c>
      <c r="D214" s="19">
        <f>SUM(F214,H214,J214,L214,N214)</f>
        <v>0</v>
      </c>
      <c r="E214" s="51">
        <v>0</v>
      </c>
      <c r="F214" s="19">
        <v>0</v>
      </c>
      <c r="G214" s="19">
        <v>0</v>
      </c>
      <c r="H214" s="19">
        <v>0</v>
      </c>
      <c r="I214" s="51">
        <v>0</v>
      </c>
      <c r="J214" s="19">
        <v>0</v>
      </c>
      <c r="K214" s="19">
        <v>0</v>
      </c>
      <c r="L214" s="19">
        <v>0</v>
      </c>
      <c r="M214" s="19">
        <v>0</v>
      </c>
      <c r="N214" s="19">
        <v>0</v>
      </c>
    </row>
    <row r="215" spans="1:14">
      <c r="A215" s="87"/>
      <c r="B215" s="127"/>
      <c r="C215" s="19"/>
      <c r="D215" s="19"/>
      <c r="E215" s="51"/>
      <c r="F215" s="19"/>
      <c r="G215" s="19"/>
      <c r="H215" s="19"/>
      <c r="I215" s="61"/>
      <c r="J215" s="105"/>
      <c r="K215" s="105"/>
      <c r="L215" s="105"/>
      <c r="M215" s="105"/>
      <c r="N215" s="105"/>
    </row>
    <row r="216" spans="1:14">
      <c r="A216" s="81" t="s">
        <v>99</v>
      </c>
      <c r="B216" s="66"/>
      <c r="C216" s="98">
        <f>SUM(C217:C224)</f>
        <v>94000</v>
      </c>
      <c r="D216" s="98">
        <f>SUM(D217:D224)</f>
        <v>75000</v>
      </c>
      <c r="E216" s="50">
        <f>SUM(E217:E224)</f>
        <v>94000</v>
      </c>
      <c r="F216" s="98">
        <f>SUM(F217:F224)</f>
        <v>59000</v>
      </c>
      <c r="G216" s="98">
        <f t="shared" ref="G216:M216" si="37">SUM(G217:G224)</f>
        <v>0</v>
      </c>
      <c r="H216" s="98">
        <f>SUM(H217:H224)</f>
        <v>16000</v>
      </c>
      <c r="I216" s="50">
        <f>SUM(I217:I224)</f>
        <v>0</v>
      </c>
      <c r="J216" s="98">
        <f>SUM(J217:J224)</f>
        <v>0</v>
      </c>
      <c r="K216" s="98">
        <f t="shared" si="37"/>
        <v>0</v>
      </c>
      <c r="L216" s="98">
        <f>SUM(L217:L224)</f>
        <v>0</v>
      </c>
      <c r="M216" s="98">
        <f t="shared" si="37"/>
        <v>0</v>
      </c>
      <c r="N216" s="98">
        <f>SUM(N217:N224)</f>
        <v>0</v>
      </c>
    </row>
    <row r="217" spans="1:14">
      <c r="A217" s="84" t="s">
        <v>100</v>
      </c>
      <c r="B217" s="66"/>
      <c r="C217" s="19">
        <f t="shared" ref="C217:D224" si="38">SUM(E217,G217,I217,K217,M217)</f>
        <v>0</v>
      </c>
      <c r="D217" s="19">
        <f t="shared" si="38"/>
        <v>0</v>
      </c>
      <c r="E217" s="51">
        <v>0</v>
      </c>
      <c r="F217" s="19">
        <v>0</v>
      </c>
      <c r="G217" s="19">
        <v>0</v>
      </c>
      <c r="H217" s="19">
        <v>0</v>
      </c>
      <c r="I217" s="51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</row>
    <row r="218" spans="1:14">
      <c r="A218" s="84" t="s">
        <v>102</v>
      </c>
      <c r="B218" s="66"/>
      <c r="C218" s="19">
        <f t="shared" si="38"/>
        <v>16500</v>
      </c>
      <c r="D218" s="19">
        <f t="shared" si="38"/>
        <v>7000</v>
      </c>
      <c r="E218" s="51">
        <v>16500</v>
      </c>
      <c r="F218" s="19">
        <v>6000</v>
      </c>
      <c r="G218" s="19">
        <v>0</v>
      </c>
      <c r="H218" s="19">
        <v>1000</v>
      </c>
      <c r="I218" s="51">
        <v>0</v>
      </c>
      <c r="J218" s="19">
        <v>0</v>
      </c>
      <c r="K218" s="19">
        <v>0</v>
      </c>
      <c r="L218" s="19">
        <v>0</v>
      </c>
      <c r="M218" s="19">
        <v>0</v>
      </c>
      <c r="N218" s="19">
        <v>0</v>
      </c>
    </row>
    <row r="219" spans="1:14">
      <c r="A219" s="84" t="s">
        <v>103</v>
      </c>
      <c r="B219" s="66"/>
      <c r="C219" s="19">
        <f t="shared" si="38"/>
        <v>1500</v>
      </c>
      <c r="D219" s="19">
        <f t="shared" si="38"/>
        <v>1500</v>
      </c>
      <c r="E219" s="51">
        <v>1500</v>
      </c>
      <c r="F219" s="19">
        <v>1500</v>
      </c>
      <c r="G219" s="19">
        <v>0</v>
      </c>
      <c r="H219" s="19">
        <v>0</v>
      </c>
      <c r="I219" s="51">
        <v>0</v>
      </c>
      <c r="J219" s="19">
        <v>0</v>
      </c>
      <c r="K219" s="19">
        <v>0</v>
      </c>
      <c r="L219" s="19">
        <v>0</v>
      </c>
      <c r="M219" s="19">
        <v>0</v>
      </c>
      <c r="N219" s="19">
        <v>0</v>
      </c>
    </row>
    <row r="220" spans="1:14">
      <c r="A220" s="84" t="s">
        <v>104</v>
      </c>
      <c r="B220" s="66"/>
      <c r="C220" s="19">
        <f t="shared" si="38"/>
        <v>75500</v>
      </c>
      <c r="D220" s="19">
        <f t="shared" si="38"/>
        <v>60000</v>
      </c>
      <c r="E220" s="51">
        <v>75500</v>
      </c>
      <c r="F220" s="19">
        <v>45000</v>
      </c>
      <c r="G220" s="19">
        <v>0</v>
      </c>
      <c r="H220" s="19">
        <v>15000</v>
      </c>
      <c r="I220" s="51">
        <v>0</v>
      </c>
      <c r="J220" s="19">
        <v>0</v>
      </c>
      <c r="K220" s="19">
        <v>0</v>
      </c>
      <c r="L220" s="19">
        <v>0</v>
      </c>
      <c r="M220" s="19">
        <v>0</v>
      </c>
      <c r="N220" s="19">
        <v>0</v>
      </c>
    </row>
    <row r="221" spans="1:14">
      <c r="A221" s="84" t="s">
        <v>105</v>
      </c>
      <c r="B221" s="66"/>
      <c r="C221" s="19">
        <f t="shared" si="38"/>
        <v>0</v>
      </c>
      <c r="D221" s="19">
        <f t="shared" si="38"/>
        <v>5000</v>
      </c>
      <c r="E221" s="51">
        <v>0</v>
      </c>
      <c r="F221" s="19">
        <v>5000</v>
      </c>
      <c r="G221" s="19">
        <v>0</v>
      </c>
      <c r="H221" s="19">
        <v>0</v>
      </c>
      <c r="I221" s="51">
        <v>0</v>
      </c>
      <c r="J221" s="19">
        <v>0</v>
      </c>
      <c r="K221" s="19">
        <v>0</v>
      </c>
      <c r="L221" s="19">
        <v>0</v>
      </c>
      <c r="M221" s="19">
        <v>0</v>
      </c>
      <c r="N221" s="19">
        <v>0</v>
      </c>
    </row>
    <row r="222" spans="1:14">
      <c r="A222" s="84" t="s">
        <v>106</v>
      </c>
      <c r="B222" s="66"/>
      <c r="C222" s="19">
        <f t="shared" si="38"/>
        <v>500</v>
      </c>
      <c r="D222" s="19">
        <f t="shared" si="38"/>
        <v>500</v>
      </c>
      <c r="E222" s="51">
        <v>500</v>
      </c>
      <c r="F222" s="19">
        <v>500</v>
      </c>
      <c r="G222" s="19">
        <v>0</v>
      </c>
      <c r="H222" s="19">
        <v>0</v>
      </c>
      <c r="I222" s="51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</row>
    <row r="223" spans="1:14">
      <c r="A223" s="84" t="s">
        <v>107</v>
      </c>
      <c r="B223" s="66"/>
      <c r="C223" s="19">
        <f t="shared" si="38"/>
        <v>0</v>
      </c>
      <c r="D223" s="19">
        <f t="shared" si="38"/>
        <v>0</v>
      </c>
      <c r="E223" s="51">
        <v>0</v>
      </c>
      <c r="F223" s="19">
        <v>0</v>
      </c>
      <c r="G223" s="19">
        <v>0</v>
      </c>
      <c r="H223" s="19">
        <v>0</v>
      </c>
      <c r="I223" s="51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</row>
    <row r="224" spans="1:14">
      <c r="A224" s="84" t="s">
        <v>111</v>
      </c>
      <c r="B224" s="66"/>
      <c r="C224" s="19">
        <f t="shared" si="38"/>
        <v>0</v>
      </c>
      <c r="D224" s="19">
        <f t="shared" si="38"/>
        <v>1000</v>
      </c>
      <c r="E224" s="51">
        <v>0</v>
      </c>
      <c r="F224" s="19">
        <v>1000</v>
      </c>
      <c r="G224" s="19">
        <v>0</v>
      </c>
      <c r="H224" s="19">
        <v>0</v>
      </c>
      <c r="I224" s="51">
        <v>0</v>
      </c>
      <c r="J224" s="19">
        <v>0</v>
      </c>
      <c r="K224" s="19">
        <v>0</v>
      </c>
      <c r="L224" s="19">
        <v>0</v>
      </c>
      <c r="M224" s="19">
        <v>0</v>
      </c>
      <c r="N224" s="19">
        <v>0</v>
      </c>
    </row>
    <row r="225" spans="1:14" ht="15">
      <c r="A225" s="85"/>
      <c r="B225" s="74"/>
      <c r="C225" s="19"/>
      <c r="D225" s="19"/>
      <c r="E225" s="51"/>
      <c r="F225" s="19"/>
      <c r="G225" s="101"/>
      <c r="H225" s="101"/>
      <c r="I225" s="59"/>
      <c r="J225" s="103"/>
      <c r="K225" s="103"/>
      <c r="L225" s="103"/>
      <c r="M225" s="103"/>
      <c r="N225" s="103"/>
    </row>
    <row r="226" spans="1:14" ht="15">
      <c r="A226" s="88" t="s">
        <v>113</v>
      </c>
      <c r="B226" s="66"/>
      <c r="C226" s="98">
        <f>SUM(C227)</f>
        <v>0</v>
      </c>
      <c r="D226" s="98">
        <f>SUM(D227)</f>
        <v>0</v>
      </c>
      <c r="E226" s="50">
        <f>SUM(E227)</f>
        <v>0</v>
      </c>
      <c r="F226" s="98">
        <f>SUM(F227)</f>
        <v>0</v>
      </c>
      <c r="G226" s="95">
        <f t="shared" ref="G226:N226" si="39">SUM(G227)</f>
        <v>0</v>
      </c>
      <c r="H226" s="95">
        <f t="shared" si="39"/>
        <v>0</v>
      </c>
      <c r="I226" s="52">
        <f t="shared" si="39"/>
        <v>0</v>
      </c>
      <c r="J226" s="102">
        <f t="shared" si="39"/>
        <v>0</v>
      </c>
      <c r="K226" s="102">
        <f t="shared" si="39"/>
        <v>0</v>
      </c>
      <c r="L226" s="102">
        <f t="shared" si="39"/>
        <v>0</v>
      </c>
      <c r="M226" s="102">
        <f t="shared" si="39"/>
        <v>0</v>
      </c>
      <c r="N226" s="102">
        <f t="shared" si="39"/>
        <v>0</v>
      </c>
    </row>
    <row r="227" spans="1:14">
      <c r="A227" s="84" t="s">
        <v>114</v>
      </c>
      <c r="B227" s="66"/>
      <c r="C227" s="19">
        <f>SUM(E227,G227,I227,K227,M227)</f>
        <v>0</v>
      </c>
      <c r="D227" s="19">
        <f>SUM(F227,H227,J227,L227,N227)</f>
        <v>0</v>
      </c>
      <c r="E227" s="51">
        <v>0</v>
      </c>
      <c r="F227" s="19">
        <v>0</v>
      </c>
      <c r="G227" s="19">
        <v>0</v>
      </c>
      <c r="H227" s="19">
        <v>0</v>
      </c>
      <c r="I227" s="51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</row>
    <row r="228" spans="1:14" ht="15">
      <c r="A228" s="87"/>
      <c r="B228" s="127"/>
      <c r="C228" s="19"/>
      <c r="D228" s="19"/>
      <c r="E228" s="51"/>
      <c r="F228" s="19"/>
      <c r="G228" s="101"/>
      <c r="H228" s="101"/>
      <c r="I228" s="59"/>
      <c r="J228" s="103"/>
      <c r="K228" s="103"/>
      <c r="L228" s="103"/>
      <c r="M228" s="103"/>
      <c r="N228" s="103"/>
    </row>
    <row r="229" spans="1:14" ht="15">
      <c r="A229" s="89" t="s">
        <v>115</v>
      </c>
      <c r="B229" s="73"/>
      <c r="C229" s="95">
        <f>SUM(C231,C235)</f>
        <v>498900</v>
      </c>
      <c r="D229" s="95">
        <f>SUM(D231,D235)</f>
        <v>523200</v>
      </c>
      <c r="E229" s="46">
        <f>SUM(E231,E235)</f>
        <v>372900</v>
      </c>
      <c r="F229" s="95">
        <f>SUM(F231,F235)</f>
        <v>337200</v>
      </c>
      <c r="G229" s="95">
        <f>SUM(G235)</f>
        <v>6000</v>
      </c>
      <c r="H229" s="95">
        <f>SUM(H235)</f>
        <v>81000</v>
      </c>
      <c r="I229" s="46">
        <f t="shared" ref="I229:N229" si="40">SUM(I231,I235)</f>
        <v>0</v>
      </c>
      <c r="J229" s="95">
        <f t="shared" si="40"/>
        <v>0</v>
      </c>
      <c r="K229" s="95">
        <f t="shared" si="40"/>
        <v>120000</v>
      </c>
      <c r="L229" s="95">
        <f t="shared" si="40"/>
        <v>105000</v>
      </c>
      <c r="M229" s="95">
        <f t="shared" si="40"/>
        <v>0</v>
      </c>
      <c r="N229" s="95">
        <f t="shared" si="40"/>
        <v>0</v>
      </c>
    </row>
    <row r="230" spans="1:14" ht="15">
      <c r="A230" s="85"/>
      <c r="B230" s="74"/>
      <c r="C230" s="95"/>
      <c r="D230" s="95"/>
      <c r="E230" s="51"/>
      <c r="F230" s="19"/>
      <c r="G230" s="101"/>
      <c r="H230" s="101"/>
      <c r="I230" s="59"/>
      <c r="J230" s="103"/>
      <c r="K230" s="103"/>
      <c r="L230" s="103"/>
      <c r="M230" s="103"/>
      <c r="N230" s="103"/>
    </row>
    <row r="231" spans="1:14">
      <c r="A231" s="88" t="s">
        <v>116</v>
      </c>
      <c r="B231" s="66"/>
      <c r="C231" s="98">
        <f>SUM(C232:C233)</f>
        <v>0</v>
      </c>
      <c r="D231" s="98">
        <f>SUM(D232:D233)</f>
        <v>0</v>
      </c>
      <c r="E231" s="50">
        <f>SUM(E232:E233)</f>
        <v>0</v>
      </c>
      <c r="F231" s="98">
        <f>SUM(F232:F233)</f>
        <v>0</v>
      </c>
      <c r="G231" s="98">
        <f t="shared" ref="G231:N231" si="41">SUM(G232)</f>
        <v>0</v>
      </c>
      <c r="H231" s="98">
        <f t="shared" si="41"/>
        <v>0</v>
      </c>
      <c r="I231" s="50">
        <f t="shared" si="41"/>
        <v>0</v>
      </c>
      <c r="J231" s="98">
        <f t="shared" si="41"/>
        <v>0</v>
      </c>
      <c r="K231" s="98">
        <f t="shared" si="41"/>
        <v>0</v>
      </c>
      <c r="L231" s="98">
        <f t="shared" si="41"/>
        <v>0</v>
      </c>
      <c r="M231" s="98">
        <f t="shared" si="41"/>
        <v>0</v>
      </c>
      <c r="N231" s="98">
        <f t="shared" si="41"/>
        <v>0</v>
      </c>
    </row>
    <row r="232" spans="1:14" ht="15">
      <c r="A232" s="81" t="s">
        <v>117</v>
      </c>
      <c r="B232" s="66"/>
      <c r="C232" s="19">
        <f>SUM(E232,G232,I232,K232,M232)</f>
        <v>0</v>
      </c>
      <c r="D232" s="19">
        <f>SUM(F232,G232,I232,K232,M232)</f>
        <v>0</v>
      </c>
      <c r="E232" s="51">
        <f>SUM(I232:T232)</f>
        <v>0</v>
      </c>
      <c r="F232" s="19">
        <f>SUM(K232:U232)</f>
        <v>0</v>
      </c>
      <c r="G232" s="95">
        <f t="shared" ref="G232:N232" si="42">SUM(G233)</f>
        <v>0</v>
      </c>
      <c r="H232" s="95">
        <f t="shared" si="42"/>
        <v>0</v>
      </c>
      <c r="I232" s="52">
        <f t="shared" si="42"/>
        <v>0</v>
      </c>
      <c r="J232" s="102">
        <f t="shared" si="42"/>
        <v>0</v>
      </c>
      <c r="K232" s="102">
        <f t="shared" si="42"/>
        <v>0</v>
      </c>
      <c r="L232" s="102">
        <f t="shared" si="42"/>
        <v>0</v>
      </c>
      <c r="M232" s="102">
        <f t="shared" si="42"/>
        <v>0</v>
      </c>
      <c r="N232" s="102">
        <f t="shared" si="42"/>
        <v>0</v>
      </c>
    </row>
    <row r="233" spans="1:14">
      <c r="A233" s="84" t="s">
        <v>118</v>
      </c>
      <c r="B233" s="66"/>
      <c r="C233" s="19">
        <f>SUM(E233,G233,I233,K233,M233)</f>
        <v>0</v>
      </c>
      <c r="D233" s="19">
        <f>SUM(F233,H233,J233,L233,N233)</f>
        <v>0</v>
      </c>
      <c r="E233" s="51">
        <v>0</v>
      </c>
      <c r="F233" s="19">
        <v>0</v>
      </c>
      <c r="G233" s="19">
        <v>0</v>
      </c>
      <c r="H233" s="19">
        <v>0</v>
      </c>
      <c r="I233" s="51"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</row>
    <row r="234" spans="1:14" ht="15">
      <c r="A234" s="85"/>
      <c r="B234" s="74"/>
      <c r="C234" s="19"/>
      <c r="D234" s="19"/>
      <c r="E234" s="51"/>
      <c r="F234" s="19"/>
      <c r="G234" s="101"/>
      <c r="H234" s="101"/>
      <c r="I234" s="59"/>
      <c r="J234" s="103"/>
      <c r="K234" s="103"/>
      <c r="L234" s="103"/>
      <c r="M234" s="103"/>
      <c r="N234" s="103"/>
    </row>
    <row r="235" spans="1:14">
      <c r="A235" s="88" t="s">
        <v>119</v>
      </c>
      <c r="B235" s="66"/>
      <c r="C235" s="98">
        <f t="shared" ref="C235:H235" si="43">SUM(C237,C250)</f>
        <v>498900</v>
      </c>
      <c r="D235" s="98">
        <f>SUM(D237,D250)</f>
        <v>523200</v>
      </c>
      <c r="E235" s="50">
        <f t="shared" si="43"/>
        <v>372900</v>
      </c>
      <c r="F235" s="98">
        <f t="shared" si="43"/>
        <v>337200</v>
      </c>
      <c r="G235" s="98">
        <f t="shared" si="43"/>
        <v>6000</v>
      </c>
      <c r="H235" s="98">
        <f t="shared" si="43"/>
        <v>81000</v>
      </c>
      <c r="I235" s="50">
        <f t="shared" ref="I235:N235" si="44">SUM(I237,I247,I250)</f>
        <v>0</v>
      </c>
      <c r="J235" s="98">
        <f t="shared" si="44"/>
        <v>0</v>
      </c>
      <c r="K235" s="98">
        <f t="shared" si="44"/>
        <v>120000</v>
      </c>
      <c r="L235" s="98">
        <f t="shared" si="44"/>
        <v>105000</v>
      </c>
      <c r="M235" s="98">
        <f t="shared" si="44"/>
        <v>0</v>
      </c>
      <c r="N235" s="98">
        <f t="shared" si="44"/>
        <v>0</v>
      </c>
    </row>
    <row r="236" spans="1:14" ht="15">
      <c r="A236" s="85"/>
      <c r="B236" s="74"/>
      <c r="C236" s="19"/>
      <c r="D236" s="19"/>
      <c r="E236" s="51"/>
      <c r="F236" s="19"/>
      <c r="G236" s="101"/>
      <c r="H236" s="101"/>
      <c r="I236" s="59"/>
      <c r="J236" s="103"/>
      <c r="K236" s="103"/>
      <c r="L236" s="103"/>
      <c r="M236" s="103"/>
      <c r="N236" s="103"/>
    </row>
    <row r="237" spans="1:14" ht="15">
      <c r="A237" s="81" t="s">
        <v>121</v>
      </c>
      <c r="B237" s="66"/>
      <c r="C237" s="98">
        <f>SUM(C238:C245)</f>
        <v>248900</v>
      </c>
      <c r="D237" s="98">
        <f>SUM(D238:D245)</f>
        <v>119200</v>
      </c>
      <c r="E237" s="50">
        <f>SUM(E238:E245)</f>
        <v>172900</v>
      </c>
      <c r="F237" s="98">
        <f>SUM(F238:F245)</f>
        <v>63200</v>
      </c>
      <c r="G237" s="98">
        <f t="shared" ref="G237:M237" si="45">SUM(G238:G245)</f>
        <v>6000</v>
      </c>
      <c r="H237" s="98">
        <f>SUM(H238:H245)</f>
        <v>1000</v>
      </c>
      <c r="I237" s="52">
        <f t="shared" si="45"/>
        <v>0</v>
      </c>
      <c r="J237" s="102">
        <f>SUM(J238:J245)</f>
        <v>0</v>
      </c>
      <c r="K237" s="102">
        <f t="shared" si="45"/>
        <v>70000</v>
      </c>
      <c r="L237" s="102">
        <f>SUM(L238:L245)</f>
        <v>55000</v>
      </c>
      <c r="M237" s="102">
        <f t="shared" si="45"/>
        <v>0</v>
      </c>
      <c r="N237" s="102">
        <f>SUM(N238:N245)</f>
        <v>0</v>
      </c>
    </row>
    <row r="238" spans="1:14">
      <c r="A238" s="84" t="s">
        <v>122</v>
      </c>
      <c r="B238" s="66"/>
      <c r="C238" s="19">
        <f t="shared" ref="C238:D245" si="46">SUM(E238,G238,I238,K238,M238)</f>
        <v>40000</v>
      </c>
      <c r="D238" s="19">
        <f t="shared" si="46"/>
        <v>34200</v>
      </c>
      <c r="E238" s="51">
        <v>40000</v>
      </c>
      <c r="F238" s="19">
        <v>33200</v>
      </c>
      <c r="G238" s="19">
        <v>0</v>
      </c>
      <c r="H238" s="19">
        <v>1000</v>
      </c>
      <c r="I238" s="51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</row>
    <row r="239" spans="1:14">
      <c r="A239" s="84" t="s">
        <v>123</v>
      </c>
      <c r="B239" s="66"/>
      <c r="C239" s="19">
        <f t="shared" si="46"/>
        <v>0</v>
      </c>
      <c r="D239" s="19">
        <f t="shared" si="46"/>
        <v>0</v>
      </c>
      <c r="E239" s="51">
        <v>0</v>
      </c>
      <c r="F239" s="19">
        <v>0</v>
      </c>
      <c r="G239" s="19">
        <v>0</v>
      </c>
      <c r="H239" s="19">
        <v>0</v>
      </c>
      <c r="I239" s="51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</row>
    <row r="240" spans="1:14">
      <c r="A240" s="84" t="s">
        <v>124</v>
      </c>
      <c r="B240" s="66"/>
      <c r="C240" s="19">
        <f t="shared" si="46"/>
        <v>0</v>
      </c>
      <c r="D240" s="19">
        <f t="shared" si="46"/>
        <v>0</v>
      </c>
      <c r="E240" s="51">
        <v>0</v>
      </c>
      <c r="F240" s="19">
        <v>0</v>
      </c>
      <c r="G240" s="19">
        <v>0</v>
      </c>
      <c r="H240" s="19">
        <v>0</v>
      </c>
      <c r="I240" s="51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</row>
    <row r="241" spans="1:14">
      <c r="A241" s="84" t="s">
        <v>125</v>
      </c>
      <c r="B241" s="66"/>
      <c r="C241" s="19">
        <f t="shared" si="46"/>
        <v>0</v>
      </c>
      <c r="D241" s="19">
        <f t="shared" si="46"/>
        <v>5000</v>
      </c>
      <c r="E241" s="51">
        <v>0</v>
      </c>
      <c r="F241" s="19">
        <v>5000</v>
      </c>
      <c r="G241" s="19">
        <v>0</v>
      </c>
      <c r="H241" s="19">
        <v>0</v>
      </c>
      <c r="I241" s="51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</row>
    <row r="242" spans="1:14">
      <c r="A242" s="84" t="s">
        <v>127</v>
      </c>
      <c r="B242" s="66"/>
      <c r="C242" s="19">
        <f t="shared" si="46"/>
        <v>0</v>
      </c>
      <c r="D242" s="19">
        <f t="shared" si="46"/>
        <v>0</v>
      </c>
      <c r="E242" s="51">
        <v>0</v>
      </c>
      <c r="F242" s="19">
        <v>0</v>
      </c>
      <c r="G242" s="19">
        <v>0</v>
      </c>
      <c r="H242" s="19">
        <v>0</v>
      </c>
      <c r="I242" s="51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</row>
    <row r="243" spans="1:14">
      <c r="A243" s="84" t="s">
        <v>128</v>
      </c>
      <c r="B243" s="66"/>
      <c r="C243" s="19">
        <f t="shared" si="46"/>
        <v>0</v>
      </c>
      <c r="D243" s="19">
        <f t="shared" si="46"/>
        <v>0</v>
      </c>
      <c r="E243" s="51">
        <v>0</v>
      </c>
      <c r="F243" s="19">
        <v>0</v>
      </c>
      <c r="G243" s="19">
        <v>0</v>
      </c>
      <c r="H243" s="19">
        <v>0</v>
      </c>
      <c r="I243" s="51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</row>
    <row r="244" spans="1:14">
      <c r="A244" s="84" t="s">
        <v>129</v>
      </c>
      <c r="B244" s="66"/>
      <c r="C244" s="19">
        <f t="shared" si="46"/>
        <v>0</v>
      </c>
      <c r="D244" s="19">
        <f t="shared" si="46"/>
        <v>0</v>
      </c>
      <c r="E244" s="51">
        <v>0</v>
      </c>
      <c r="F244" s="19">
        <v>0</v>
      </c>
      <c r="G244" s="19">
        <v>0</v>
      </c>
      <c r="H244" s="19">
        <v>0</v>
      </c>
      <c r="I244" s="51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</row>
    <row r="245" spans="1:14">
      <c r="A245" s="84" t="s">
        <v>131</v>
      </c>
      <c r="B245" s="66"/>
      <c r="C245" s="19">
        <f t="shared" si="46"/>
        <v>208900</v>
      </c>
      <c r="D245" s="19">
        <f t="shared" si="46"/>
        <v>80000</v>
      </c>
      <c r="E245" s="51">
        <v>132900</v>
      </c>
      <c r="F245" s="19">
        <v>25000</v>
      </c>
      <c r="G245" s="19">
        <v>6000</v>
      </c>
      <c r="H245" s="19">
        <v>0</v>
      </c>
      <c r="I245" s="51">
        <v>0</v>
      </c>
      <c r="J245" s="19">
        <v>0</v>
      </c>
      <c r="K245" s="19">
        <v>70000</v>
      </c>
      <c r="L245" s="19">
        <v>55000</v>
      </c>
      <c r="M245" s="19">
        <v>0</v>
      </c>
      <c r="N245" s="19">
        <v>0</v>
      </c>
    </row>
    <row r="246" spans="1:14" ht="15">
      <c r="A246" s="84"/>
      <c r="B246" s="66"/>
      <c r="C246" s="19"/>
      <c r="D246" s="19"/>
      <c r="E246" s="51"/>
      <c r="F246" s="19"/>
      <c r="G246" s="101"/>
      <c r="H246" s="101"/>
      <c r="I246" s="59"/>
      <c r="J246" s="103"/>
      <c r="K246" s="103"/>
      <c r="L246" s="103"/>
      <c r="M246" s="103"/>
      <c r="N246" s="103"/>
    </row>
    <row r="247" spans="1:14" ht="15">
      <c r="A247" s="81" t="s">
        <v>132</v>
      </c>
      <c r="B247" s="66"/>
      <c r="C247" s="98">
        <f>SUM(C248)</f>
        <v>0</v>
      </c>
      <c r="D247" s="98">
        <f>SUM(D248)</f>
        <v>0</v>
      </c>
      <c r="E247" s="50">
        <f>SUM(E248)</f>
        <v>0</v>
      </c>
      <c r="F247" s="98">
        <f>SUM(F248)</f>
        <v>0</v>
      </c>
      <c r="G247" s="95">
        <f t="shared" ref="G247:N247" si="47">SUM(G248)</f>
        <v>0</v>
      </c>
      <c r="H247" s="95">
        <f t="shared" si="47"/>
        <v>0</v>
      </c>
      <c r="I247" s="52">
        <f t="shared" si="47"/>
        <v>0</v>
      </c>
      <c r="J247" s="102">
        <f t="shared" si="47"/>
        <v>0</v>
      </c>
      <c r="K247" s="102">
        <f t="shared" si="47"/>
        <v>0</v>
      </c>
      <c r="L247" s="102">
        <f t="shared" si="47"/>
        <v>0</v>
      </c>
      <c r="M247" s="102">
        <f t="shared" si="47"/>
        <v>0</v>
      </c>
      <c r="N247" s="102">
        <f t="shared" si="47"/>
        <v>0</v>
      </c>
    </row>
    <row r="248" spans="1:14">
      <c r="A248" s="84" t="s">
        <v>133</v>
      </c>
      <c r="B248" s="66"/>
      <c r="C248" s="19">
        <f>SUM(E248,G248,I248,K248,M248)</f>
        <v>0</v>
      </c>
      <c r="D248" s="19">
        <f>SUM(F248,H248,J248,L248,N248)</f>
        <v>0</v>
      </c>
      <c r="E248" s="51">
        <v>0</v>
      </c>
      <c r="F248" s="19">
        <v>0</v>
      </c>
      <c r="G248" s="19">
        <v>0</v>
      </c>
      <c r="H248" s="19">
        <v>0</v>
      </c>
      <c r="I248" s="51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</row>
    <row r="249" spans="1:14">
      <c r="A249" s="87"/>
      <c r="B249" s="127"/>
      <c r="C249" s="19"/>
      <c r="D249" s="19"/>
      <c r="E249" s="51"/>
      <c r="F249" s="19"/>
      <c r="G249" s="98"/>
      <c r="H249" s="98"/>
      <c r="I249" s="50"/>
      <c r="J249" s="98"/>
      <c r="K249" s="98"/>
      <c r="L249" s="98"/>
      <c r="M249" s="98"/>
      <c r="N249" s="98"/>
    </row>
    <row r="250" spans="1:14" ht="15">
      <c r="A250" s="81" t="s">
        <v>134</v>
      </c>
      <c r="B250" s="66"/>
      <c r="C250" s="98">
        <f>SUM(C251:C254)</f>
        <v>250000</v>
      </c>
      <c r="D250" s="98">
        <f>SUM(D251:D258)</f>
        <v>404000</v>
      </c>
      <c r="E250" s="50">
        <f t="shared" ref="E250:M250" si="48">SUM(E251:E252)</f>
        <v>200000</v>
      </c>
      <c r="F250" s="98">
        <f>SUM(F251:F252)</f>
        <v>274000</v>
      </c>
      <c r="G250" s="98">
        <f t="shared" si="48"/>
        <v>0</v>
      </c>
      <c r="H250" s="98">
        <f>SUM(H251:H252)</f>
        <v>80000</v>
      </c>
      <c r="I250" s="52">
        <f t="shared" si="48"/>
        <v>0</v>
      </c>
      <c r="J250" s="102">
        <f>SUM(J251:J252)</f>
        <v>0</v>
      </c>
      <c r="K250" s="98">
        <f t="shared" si="48"/>
        <v>50000</v>
      </c>
      <c r="L250" s="98">
        <f>SUM(L251:L252)</f>
        <v>50000</v>
      </c>
      <c r="M250" s="102">
        <f t="shared" si="48"/>
        <v>0</v>
      </c>
      <c r="N250" s="102">
        <f>SUM(N251:N252)</f>
        <v>0</v>
      </c>
    </row>
    <row r="251" spans="1:14">
      <c r="A251" s="84" t="s">
        <v>135</v>
      </c>
      <c r="B251" s="66"/>
      <c r="C251" s="19">
        <f>SUM(E251,G251,I251,K251,M251)</f>
        <v>0</v>
      </c>
      <c r="D251" s="19">
        <f>SUM(F251,H251,J251,L251,N251)</f>
        <v>0</v>
      </c>
      <c r="E251" s="51">
        <v>0</v>
      </c>
      <c r="F251" s="19">
        <v>0</v>
      </c>
      <c r="G251" s="19">
        <v>0</v>
      </c>
      <c r="H251" s="19">
        <v>0</v>
      </c>
      <c r="I251" s="51">
        <v>0</v>
      </c>
      <c r="J251" s="19">
        <v>0</v>
      </c>
      <c r="K251" s="19">
        <v>0</v>
      </c>
      <c r="L251" s="19">
        <v>0</v>
      </c>
      <c r="M251" s="19">
        <v>0</v>
      </c>
      <c r="N251" s="19">
        <v>0</v>
      </c>
    </row>
    <row r="252" spans="1:14">
      <c r="A252" s="84" t="s">
        <v>136</v>
      </c>
      <c r="B252" s="66"/>
      <c r="C252" s="19">
        <f>SUM(E252,G252,I252,K252,M252)</f>
        <v>250000</v>
      </c>
      <c r="D252" s="19">
        <f>SUM(F252,H252,J252,L252,N252)</f>
        <v>404000</v>
      </c>
      <c r="E252" s="51">
        <v>200000</v>
      </c>
      <c r="F252" s="19">
        <v>274000</v>
      </c>
      <c r="G252" s="19">
        <v>0</v>
      </c>
      <c r="H252" s="19">
        <v>80000</v>
      </c>
      <c r="I252" s="51">
        <v>0</v>
      </c>
      <c r="J252" s="19">
        <v>0</v>
      </c>
      <c r="K252" s="19">
        <v>50000</v>
      </c>
      <c r="L252" s="19">
        <v>50000</v>
      </c>
      <c r="M252" s="19">
        <v>0</v>
      </c>
      <c r="N252" s="19">
        <v>0</v>
      </c>
    </row>
    <row r="253" spans="1:14">
      <c r="A253" s="79"/>
      <c r="B253" s="128"/>
      <c r="C253" s="129"/>
      <c r="D253" s="129"/>
      <c r="E253" s="130"/>
      <c r="F253" s="129"/>
      <c r="G253" s="93"/>
      <c r="H253" s="93"/>
      <c r="I253" s="130"/>
      <c r="J253" s="129"/>
      <c r="K253" s="129"/>
      <c r="L253" s="129"/>
      <c r="M253" s="129"/>
      <c r="N253" s="129"/>
    </row>
    <row r="254" spans="1:14">
      <c r="A254" s="78"/>
      <c r="C254" s="58"/>
      <c r="D254" s="58"/>
      <c r="E254" s="58"/>
      <c r="F254" s="58"/>
      <c r="G254" s="57"/>
      <c r="H254" s="57"/>
      <c r="I254" s="58"/>
      <c r="K254" s="58"/>
    </row>
  </sheetData>
  <sheetProtection password="9F49" sheet="1" objects="1" scenarios="1" selectLockedCells="1" selectUnlockedCells="1"/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4"/>
  <sheetViews>
    <sheetView tabSelected="1" workbookViewId="0">
      <selection sqref="A1:H1"/>
    </sheetView>
  </sheetViews>
  <sheetFormatPr defaultRowHeight="12.75"/>
  <cols>
    <col min="1" max="1" width="21.140625" style="1" customWidth="1"/>
    <col min="2" max="2" width="13.42578125" style="1" customWidth="1"/>
    <col min="3" max="3" width="10.7109375" style="1" customWidth="1"/>
    <col min="4" max="6" width="9.140625" style="1"/>
    <col min="7" max="7" width="17" style="1" customWidth="1"/>
    <col min="8" max="256" width="9.140625" style="1"/>
    <col min="257" max="257" width="21.140625" style="1" customWidth="1"/>
    <col min="258" max="258" width="13.42578125" style="1" customWidth="1"/>
    <col min="259" max="259" width="10.7109375" style="1" customWidth="1"/>
    <col min="260" max="262" width="9.140625" style="1"/>
    <col min="263" max="263" width="17" style="1" customWidth="1"/>
    <col min="264" max="512" width="9.140625" style="1"/>
    <col min="513" max="513" width="21.140625" style="1" customWidth="1"/>
    <col min="514" max="514" width="13.42578125" style="1" customWidth="1"/>
    <col min="515" max="515" width="10.7109375" style="1" customWidth="1"/>
    <col min="516" max="518" width="9.140625" style="1"/>
    <col min="519" max="519" width="17" style="1" customWidth="1"/>
    <col min="520" max="768" width="9.140625" style="1"/>
    <col min="769" max="769" width="21.140625" style="1" customWidth="1"/>
    <col min="770" max="770" width="13.42578125" style="1" customWidth="1"/>
    <col min="771" max="771" width="10.7109375" style="1" customWidth="1"/>
    <col min="772" max="774" width="9.140625" style="1"/>
    <col min="775" max="775" width="17" style="1" customWidth="1"/>
    <col min="776" max="1024" width="9.140625" style="1"/>
    <col min="1025" max="1025" width="21.140625" style="1" customWidth="1"/>
    <col min="1026" max="1026" width="13.42578125" style="1" customWidth="1"/>
    <col min="1027" max="1027" width="10.7109375" style="1" customWidth="1"/>
    <col min="1028" max="1030" width="9.140625" style="1"/>
    <col min="1031" max="1031" width="17" style="1" customWidth="1"/>
    <col min="1032" max="1280" width="9.140625" style="1"/>
    <col min="1281" max="1281" width="21.140625" style="1" customWidth="1"/>
    <col min="1282" max="1282" width="13.42578125" style="1" customWidth="1"/>
    <col min="1283" max="1283" width="10.7109375" style="1" customWidth="1"/>
    <col min="1284" max="1286" width="9.140625" style="1"/>
    <col min="1287" max="1287" width="17" style="1" customWidth="1"/>
    <col min="1288" max="1536" width="9.140625" style="1"/>
    <col min="1537" max="1537" width="21.140625" style="1" customWidth="1"/>
    <col min="1538" max="1538" width="13.42578125" style="1" customWidth="1"/>
    <col min="1539" max="1539" width="10.7109375" style="1" customWidth="1"/>
    <col min="1540" max="1542" width="9.140625" style="1"/>
    <col min="1543" max="1543" width="17" style="1" customWidth="1"/>
    <col min="1544" max="1792" width="9.140625" style="1"/>
    <col min="1793" max="1793" width="21.140625" style="1" customWidth="1"/>
    <col min="1794" max="1794" width="13.42578125" style="1" customWidth="1"/>
    <col min="1795" max="1795" width="10.7109375" style="1" customWidth="1"/>
    <col min="1796" max="1798" width="9.140625" style="1"/>
    <col min="1799" max="1799" width="17" style="1" customWidth="1"/>
    <col min="1800" max="2048" width="9.140625" style="1"/>
    <col min="2049" max="2049" width="21.140625" style="1" customWidth="1"/>
    <col min="2050" max="2050" width="13.42578125" style="1" customWidth="1"/>
    <col min="2051" max="2051" width="10.7109375" style="1" customWidth="1"/>
    <col min="2052" max="2054" width="9.140625" style="1"/>
    <col min="2055" max="2055" width="17" style="1" customWidth="1"/>
    <col min="2056" max="2304" width="9.140625" style="1"/>
    <col min="2305" max="2305" width="21.140625" style="1" customWidth="1"/>
    <col min="2306" max="2306" width="13.42578125" style="1" customWidth="1"/>
    <col min="2307" max="2307" width="10.7109375" style="1" customWidth="1"/>
    <col min="2308" max="2310" width="9.140625" style="1"/>
    <col min="2311" max="2311" width="17" style="1" customWidth="1"/>
    <col min="2312" max="2560" width="9.140625" style="1"/>
    <col min="2561" max="2561" width="21.140625" style="1" customWidth="1"/>
    <col min="2562" max="2562" width="13.42578125" style="1" customWidth="1"/>
    <col min="2563" max="2563" width="10.7109375" style="1" customWidth="1"/>
    <col min="2564" max="2566" width="9.140625" style="1"/>
    <col min="2567" max="2567" width="17" style="1" customWidth="1"/>
    <col min="2568" max="2816" width="9.140625" style="1"/>
    <col min="2817" max="2817" width="21.140625" style="1" customWidth="1"/>
    <col min="2818" max="2818" width="13.42578125" style="1" customWidth="1"/>
    <col min="2819" max="2819" width="10.7109375" style="1" customWidth="1"/>
    <col min="2820" max="2822" width="9.140625" style="1"/>
    <col min="2823" max="2823" width="17" style="1" customWidth="1"/>
    <col min="2824" max="3072" width="9.140625" style="1"/>
    <col min="3073" max="3073" width="21.140625" style="1" customWidth="1"/>
    <col min="3074" max="3074" width="13.42578125" style="1" customWidth="1"/>
    <col min="3075" max="3075" width="10.7109375" style="1" customWidth="1"/>
    <col min="3076" max="3078" width="9.140625" style="1"/>
    <col min="3079" max="3079" width="17" style="1" customWidth="1"/>
    <col min="3080" max="3328" width="9.140625" style="1"/>
    <col min="3329" max="3329" width="21.140625" style="1" customWidth="1"/>
    <col min="3330" max="3330" width="13.42578125" style="1" customWidth="1"/>
    <col min="3331" max="3331" width="10.7109375" style="1" customWidth="1"/>
    <col min="3332" max="3334" width="9.140625" style="1"/>
    <col min="3335" max="3335" width="17" style="1" customWidth="1"/>
    <col min="3336" max="3584" width="9.140625" style="1"/>
    <col min="3585" max="3585" width="21.140625" style="1" customWidth="1"/>
    <col min="3586" max="3586" width="13.42578125" style="1" customWidth="1"/>
    <col min="3587" max="3587" width="10.7109375" style="1" customWidth="1"/>
    <col min="3588" max="3590" width="9.140625" style="1"/>
    <col min="3591" max="3591" width="17" style="1" customWidth="1"/>
    <col min="3592" max="3840" width="9.140625" style="1"/>
    <col min="3841" max="3841" width="21.140625" style="1" customWidth="1"/>
    <col min="3842" max="3842" width="13.42578125" style="1" customWidth="1"/>
    <col min="3843" max="3843" width="10.7109375" style="1" customWidth="1"/>
    <col min="3844" max="3846" width="9.140625" style="1"/>
    <col min="3847" max="3847" width="17" style="1" customWidth="1"/>
    <col min="3848" max="4096" width="9.140625" style="1"/>
    <col min="4097" max="4097" width="21.140625" style="1" customWidth="1"/>
    <col min="4098" max="4098" width="13.42578125" style="1" customWidth="1"/>
    <col min="4099" max="4099" width="10.7109375" style="1" customWidth="1"/>
    <col min="4100" max="4102" width="9.140625" style="1"/>
    <col min="4103" max="4103" width="17" style="1" customWidth="1"/>
    <col min="4104" max="4352" width="9.140625" style="1"/>
    <col min="4353" max="4353" width="21.140625" style="1" customWidth="1"/>
    <col min="4354" max="4354" width="13.42578125" style="1" customWidth="1"/>
    <col min="4355" max="4355" width="10.7109375" style="1" customWidth="1"/>
    <col min="4356" max="4358" width="9.140625" style="1"/>
    <col min="4359" max="4359" width="17" style="1" customWidth="1"/>
    <col min="4360" max="4608" width="9.140625" style="1"/>
    <col min="4609" max="4609" width="21.140625" style="1" customWidth="1"/>
    <col min="4610" max="4610" width="13.42578125" style="1" customWidth="1"/>
    <col min="4611" max="4611" width="10.7109375" style="1" customWidth="1"/>
    <col min="4612" max="4614" width="9.140625" style="1"/>
    <col min="4615" max="4615" width="17" style="1" customWidth="1"/>
    <col min="4616" max="4864" width="9.140625" style="1"/>
    <col min="4865" max="4865" width="21.140625" style="1" customWidth="1"/>
    <col min="4866" max="4866" width="13.42578125" style="1" customWidth="1"/>
    <col min="4867" max="4867" width="10.7109375" style="1" customWidth="1"/>
    <col min="4868" max="4870" width="9.140625" style="1"/>
    <col min="4871" max="4871" width="17" style="1" customWidth="1"/>
    <col min="4872" max="5120" width="9.140625" style="1"/>
    <col min="5121" max="5121" width="21.140625" style="1" customWidth="1"/>
    <col min="5122" max="5122" width="13.42578125" style="1" customWidth="1"/>
    <col min="5123" max="5123" width="10.7109375" style="1" customWidth="1"/>
    <col min="5124" max="5126" width="9.140625" style="1"/>
    <col min="5127" max="5127" width="17" style="1" customWidth="1"/>
    <col min="5128" max="5376" width="9.140625" style="1"/>
    <col min="5377" max="5377" width="21.140625" style="1" customWidth="1"/>
    <col min="5378" max="5378" width="13.42578125" style="1" customWidth="1"/>
    <col min="5379" max="5379" width="10.7109375" style="1" customWidth="1"/>
    <col min="5380" max="5382" width="9.140625" style="1"/>
    <col min="5383" max="5383" width="17" style="1" customWidth="1"/>
    <col min="5384" max="5632" width="9.140625" style="1"/>
    <col min="5633" max="5633" width="21.140625" style="1" customWidth="1"/>
    <col min="5634" max="5634" width="13.42578125" style="1" customWidth="1"/>
    <col min="5635" max="5635" width="10.7109375" style="1" customWidth="1"/>
    <col min="5636" max="5638" width="9.140625" style="1"/>
    <col min="5639" max="5639" width="17" style="1" customWidth="1"/>
    <col min="5640" max="5888" width="9.140625" style="1"/>
    <col min="5889" max="5889" width="21.140625" style="1" customWidth="1"/>
    <col min="5890" max="5890" width="13.42578125" style="1" customWidth="1"/>
    <col min="5891" max="5891" width="10.7109375" style="1" customWidth="1"/>
    <col min="5892" max="5894" width="9.140625" style="1"/>
    <col min="5895" max="5895" width="17" style="1" customWidth="1"/>
    <col min="5896" max="6144" width="9.140625" style="1"/>
    <col min="6145" max="6145" width="21.140625" style="1" customWidth="1"/>
    <col min="6146" max="6146" width="13.42578125" style="1" customWidth="1"/>
    <col min="6147" max="6147" width="10.7109375" style="1" customWidth="1"/>
    <col min="6148" max="6150" width="9.140625" style="1"/>
    <col min="6151" max="6151" width="17" style="1" customWidth="1"/>
    <col min="6152" max="6400" width="9.140625" style="1"/>
    <col min="6401" max="6401" width="21.140625" style="1" customWidth="1"/>
    <col min="6402" max="6402" width="13.42578125" style="1" customWidth="1"/>
    <col min="6403" max="6403" width="10.7109375" style="1" customWidth="1"/>
    <col min="6404" max="6406" width="9.140625" style="1"/>
    <col min="6407" max="6407" width="17" style="1" customWidth="1"/>
    <col min="6408" max="6656" width="9.140625" style="1"/>
    <col min="6657" max="6657" width="21.140625" style="1" customWidth="1"/>
    <col min="6658" max="6658" width="13.42578125" style="1" customWidth="1"/>
    <col min="6659" max="6659" width="10.7109375" style="1" customWidth="1"/>
    <col min="6660" max="6662" width="9.140625" style="1"/>
    <col min="6663" max="6663" width="17" style="1" customWidth="1"/>
    <col min="6664" max="6912" width="9.140625" style="1"/>
    <col min="6913" max="6913" width="21.140625" style="1" customWidth="1"/>
    <col min="6914" max="6914" width="13.42578125" style="1" customWidth="1"/>
    <col min="6915" max="6915" width="10.7109375" style="1" customWidth="1"/>
    <col min="6916" max="6918" width="9.140625" style="1"/>
    <col min="6919" max="6919" width="17" style="1" customWidth="1"/>
    <col min="6920" max="7168" width="9.140625" style="1"/>
    <col min="7169" max="7169" width="21.140625" style="1" customWidth="1"/>
    <col min="7170" max="7170" width="13.42578125" style="1" customWidth="1"/>
    <col min="7171" max="7171" width="10.7109375" style="1" customWidth="1"/>
    <col min="7172" max="7174" width="9.140625" style="1"/>
    <col min="7175" max="7175" width="17" style="1" customWidth="1"/>
    <col min="7176" max="7424" width="9.140625" style="1"/>
    <col min="7425" max="7425" width="21.140625" style="1" customWidth="1"/>
    <col min="7426" max="7426" width="13.42578125" style="1" customWidth="1"/>
    <col min="7427" max="7427" width="10.7109375" style="1" customWidth="1"/>
    <col min="7428" max="7430" width="9.140625" style="1"/>
    <col min="7431" max="7431" width="17" style="1" customWidth="1"/>
    <col min="7432" max="7680" width="9.140625" style="1"/>
    <col min="7681" max="7681" width="21.140625" style="1" customWidth="1"/>
    <col min="7682" max="7682" width="13.42578125" style="1" customWidth="1"/>
    <col min="7683" max="7683" width="10.7109375" style="1" customWidth="1"/>
    <col min="7684" max="7686" width="9.140625" style="1"/>
    <col min="7687" max="7687" width="17" style="1" customWidth="1"/>
    <col min="7688" max="7936" width="9.140625" style="1"/>
    <col min="7937" max="7937" width="21.140625" style="1" customWidth="1"/>
    <col min="7938" max="7938" width="13.42578125" style="1" customWidth="1"/>
    <col min="7939" max="7939" width="10.7109375" style="1" customWidth="1"/>
    <col min="7940" max="7942" width="9.140625" style="1"/>
    <col min="7943" max="7943" width="17" style="1" customWidth="1"/>
    <col min="7944" max="8192" width="9.140625" style="1"/>
    <col min="8193" max="8193" width="21.140625" style="1" customWidth="1"/>
    <col min="8194" max="8194" width="13.42578125" style="1" customWidth="1"/>
    <col min="8195" max="8195" width="10.7109375" style="1" customWidth="1"/>
    <col min="8196" max="8198" width="9.140625" style="1"/>
    <col min="8199" max="8199" width="17" style="1" customWidth="1"/>
    <col min="8200" max="8448" width="9.140625" style="1"/>
    <col min="8449" max="8449" width="21.140625" style="1" customWidth="1"/>
    <col min="8450" max="8450" width="13.42578125" style="1" customWidth="1"/>
    <col min="8451" max="8451" width="10.7109375" style="1" customWidth="1"/>
    <col min="8452" max="8454" width="9.140625" style="1"/>
    <col min="8455" max="8455" width="17" style="1" customWidth="1"/>
    <col min="8456" max="8704" width="9.140625" style="1"/>
    <col min="8705" max="8705" width="21.140625" style="1" customWidth="1"/>
    <col min="8706" max="8706" width="13.42578125" style="1" customWidth="1"/>
    <col min="8707" max="8707" width="10.7109375" style="1" customWidth="1"/>
    <col min="8708" max="8710" width="9.140625" style="1"/>
    <col min="8711" max="8711" width="17" style="1" customWidth="1"/>
    <col min="8712" max="8960" width="9.140625" style="1"/>
    <col min="8961" max="8961" width="21.140625" style="1" customWidth="1"/>
    <col min="8962" max="8962" width="13.42578125" style="1" customWidth="1"/>
    <col min="8963" max="8963" width="10.7109375" style="1" customWidth="1"/>
    <col min="8964" max="8966" width="9.140625" style="1"/>
    <col min="8967" max="8967" width="17" style="1" customWidth="1"/>
    <col min="8968" max="9216" width="9.140625" style="1"/>
    <col min="9217" max="9217" width="21.140625" style="1" customWidth="1"/>
    <col min="9218" max="9218" width="13.42578125" style="1" customWidth="1"/>
    <col min="9219" max="9219" width="10.7109375" style="1" customWidth="1"/>
    <col min="9220" max="9222" width="9.140625" style="1"/>
    <col min="9223" max="9223" width="17" style="1" customWidth="1"/>
    <col min="9224" max="9472" width="9.140625" style="1"/>
    <col min="9473" max="9473" width="21.140625" style="1" customWidth="1"/>
    <col min="9474" max="9474" width="13.42578125" style="1" customWidth="1"/>
    <col min="9475" max="9475" width="10.7109375" style="1" customWidth="1"/>
    <col min="9476" max="9478" width="9.140625" style="1"/>
    <col min="9479" max="9479" width="17" style="1" customWidth="1"/>
    <col min="9480" max="9728" width="9.140625" style="1"/>
    <col min="9729" max="9729" width="21.140625" style="1" customWidth="1"/>
    <col min="9730" max="9730" width="13.42578125" style="1" customWidth="1"/>
    <col min="9731" max="9731" width="10.7109375" style="1" customWidth="1"/>
    <col min="9732" max="9734" width="9.140625" style="1"/>
    <col min="9735" max="9735" width="17" style="1" customWidth="1"/>
    <col min="9736" max="9984" width="9.140625" style="1"/>
    <col min="9985" max="9985" width="21.140625" style="1" customWidth="1"/>
    <col min="9986" max="9986" width="13.42578125" style="1" customWidth="1"/>
    <col min="9987" max="9987" width="10.7109375" style="1" customWidth="1"/>
    <col min="9988" max="9990" width="9.140625" style="1"/>
    <col min="9991" max="9991" width="17" style="1" customWidth="1"/>
    <col min="9992" max="10240" width="9.140625" style="1"/>
    <col min="10241" max="10241" width="21.140625" style="1" customWidth="1"/>
    <col min="10242" max="10242" width="13.42578125" style="1" customWidth="1"/>
    <col min="10243" max="10243" width="10.7109375" style="1" customWidth="1"/>
    <col min="10244" max="10246" width="9.140625" style="1"/>
    <col min="10247" max="10247" width="17" style="1" customWidth="1"/>
    <col min="10248" max="10496" width="9.140625" style="1"/>
    <col min="10497" max="10497" width="21.140625" style="1" customWidth="1"/>
    <col min="10498" max="10498" width="13.42578125" style="1" customWidth="1"/>
    <col min="10499" max="10499" width="10.7109375" style="1" customWidth="1"/>
    <col min="10500" max="10502" width="9.140625" style="1"/>
    <col min="10503" max="10503" width="17" style="1" customWidth="1"/>
    <col min="10504" max="10752" width="9.140625" style="1"/>
    <col min="10753" max="10753" width="21.140625" style="1" customWidth="1"/>
    <col min="10754" max="10754" width="13.42578125" style="1" customWidth="1"/>
    <col min="10755" max="10755" width="10.7109375" style="1" customWidth="1"/>
    <col min="10756" max="10758" width="9.140625" style="1"/>
    <col min="10759" max="10759" width="17" style="1" customWidth="1"/>
    <col min="10760" max="11008" width="9.140625" style="1"/>
    <col min="11009" max="11009" width="21.140625" style="1" customWidth="1"/>
    <col min="11010" max="11010" width="13.42578125" style="1" customWidth="1"/>
    <col min="11011" max="11011" width="10.7109375" style="1" customWidth="1"/>
    <col min="11012" max="11014" width="9.140625" style="1"/>
    <col min="11015" max="11015" width="17" style="1" customWidth="1"/>
    <col min="11016" max="11264" width="9.140625" style="1"/>
    <col min="11265" max="11265" width="21.140625" style="1" customWidth="1"/>
    <col min="11266" max="11266" width="13.42578125" style="1" customWidth="1"/>
    <col min="11267" max="11267" width="10.7109375" style="1" customWidth="1"/>
    <col min="11268" max="11270" width="9.140625" style="1"/>
    <col min="11271" max="11271" width="17" style="1" customWidth="1"/>
    <col min="11272" max="11520" width="9.140625" style="1"/>
    <col min="11521" max="11521" width="21.140625" style="1" customWidth="1"/>
    <col min="11522" max="11522" width="13.42578125" style="1" customWidth="1"/>
    <col min="11523" max="11523" width="10.7109375" style="1" customWidth="1"/>
    <col min="11524" max="11526" width="9.140625" style="1"/>
    <col min="11527" max="11527" width="17" style="1" customWidth="1"/>
    <col min="11528" max="11776" width="9.140625" style="1"/>
    <col min="11777" max="11777" width="21.140625" style="1" customWidth="1"/>
    <col min="11778" max="11778" width="13.42578125" style="1" customWidth="1"/>
    <col min="11779" max="11779" width="10.7109375" style="1" customWidth="1"/>
    <col min="11780" max="11782" width="9.140625" style="1"/>
    <col min="11783" max="11783" width="17" style="1" customWidth="1"/>
    <col min="11784" max="12032" width="9.140625" style="1"/>
    <col min="12033" max="12033" width="21.140625" style="1" customWidth="1"/>
    <col min="12034" max="12034" width="13.42578125" style="1" customWidth="1"/>
    <col min="12035" max="12035" width="10.7109375" style="1" customWidth="1"/>
    <col min="12036" max="12038" width="9.140625" style="1"/>
    <col min="12039" max="12039" width="17" style="1" customWidth="1"/>
    <col min="12040" max="12288" width="9.140625" style="1"/>
    <col min="12289" max="12289" width="21.140625" style="1" customWidth="1"/>
    <col min="12290" max="12290" width="13.42578125" style="1" customWidth="1"/>
    <col min="12291" max="12291" width="10.7109375" style="1" customWidth="1"/>
    <col min="12292" max="12294" width="9.140625" style="1"/>
    <col min="12295" max="12295" width="17" style="1" customWidth="1"/>
    <col min="12296" max="12544" width="9.140625" style="1"/>
    <col min="12545" max="12545" width="21.140625" style="1" customWidth="1"/>
    <col min="12546" max="12546" width="13.42578125" style="1" customWidth="1"/>
    <col min="12547" max="12547" width="10.7109375" style="1" customWidth="1"/>
    <col min="12548" max="12550" width="9.140625" style="1"/>
    <col min="12551" max="12551" width="17" style="1" customWidth="1"/>
    <col min="12552" max="12800" width="9.140625" style="1"/>
    <col min="12801" max="12801" width="21.140625" style="1" customWidth="1"/>
    <col min="12802" max="12802" width="13.42578125" style="1" customWidth="1"/>
    <col min="12803" max="12803" width="10.7109375" style="1" customWidth="1"/>
    <col min="12804" max="12806" width="9.140625" style="1"/>
    <col min="12807" max="12807" width="17" style="1" customWidth="1"/>
    <col min="12808" max="13056" width="9.140625" style="1"/>
    <col min="13057" max="13057" width="21.140625" style="1" customWidth="1"/>
    <col min="13058" max="13058" width="13.42578125" style="1" customWidth="1"/>
    <col min="13059" max="13059" width="10.7109375" style="1" customWidth="1"/>
    <col min="13060" max="13062" width="9.140625" style="1"/>
    <col min="13063" max="13063" width="17" style="1" customWidth="1"/>
    <col min="13064" max="13312" width="9.140625" style="1"/>
    <col min="13313" max="13313" width="21.140625" style="1" customWidth="1"/>
    <col min="13314" max="13314" width="13.42578125" style="1" customWidth="1"/>
    <col min="13315" max="13315" width="10.7109375" style="1" customWidth="1"/>
    <col min="13316" max="13318" width="9.140625" style="1"/>
    <col min="13319" max="13319" width="17" style="1" customWidth="1"/>
    <col min="13320" max="13568" width="9.140625" style="1"/>
    <col min="13569" max="13569" width="21.140625" style="1" customWidth="1"/>
    <col min="13570" max="13570" width="13.42578125" style="1" customWidth="1"/>
    <col min="13571" max="13571" width="10.7109375" style="1" customWidth="1"/>
    <col min="13572" max="13574" width="9.140625" style="1"/>
    <col min="13575" max="13575" width="17" style="1" customWidth="1"/>
    <col min="13576" max="13824" width="9.140625" style="1"/>
    <col min="13825" max="13825" width="21.140625" style="1" customWidth="1"/>
    <col min="13826" max="13826" width="13.42578125" style="1" customWidth="1"/>
    <col min="13827" max="13827" width="10.7109375" style="1" customWidth="1"/>
    <col min="13828" max="13830" width="9.140625" style="1"/>
    <col min="13831" max="13831" width="17" style="1" customWidth="1"/>
    <col min="13832" max="14080" width="9.140625" style="1"/>
    <col min="14081" max="14081" width="21.140625" style="1" customWidth="1"/>
    <col min="14082" max="14082" width="13.42578125" style="1" customWidth="1"/>
    <col min="14083" max="14083" width="10.7109375" style="1" customWidth="1"/>
    <col min="14084" max="14086" width="9.140625" style="1"/>
    <col min="14087" max="14087" width="17" style="1" customWidth="1"/>
    <col min="14088" max="14336" width="9.140625" style="1"/>
    <col min="14337" max="14337" width="21.140625" style="1" customWidth="1"/>
    <col min="14338" max="14338" width="13.42578125" style="1" customWidth="1"/>
    <col min="14339" max="14339" width="10.7109375" style="1" customWidth="1"/>
    <col min="14340" max="14342" width="9.140625" style="1"/>
    <col min="14343" max="14343" width="17" style="1" customWidth="1"/>
    <col min="14344" max="14592" width="9.140625" style="1"/>
    <col min="14593" max="14593" width="21.140625" style="1" customWidth="1"/>
    <col min="14594" max="14594" width="13.42578125" style="1" customWidth="1"/>
    <col min="14595" max="14595" width="10.7109375" style="1" customWidth="1"/>
    <col min="14596" max="14598" width="9.140625" style="1"/>
    <col min="14599" max="14599" width="17" style="1" customWidth="1"/>
    <col min="14600" max="14848" width="9.140625" style="1"/>
    <col min="14849" max="14849" width="21.140625" style="1" customWidth="1"/>
    <col min="14850" max="14850" width="13.42578125" style="1" customWidth="1"/>
    <col min="14851" max="14851" width="10.7109375" style="1" customWidth="1"/>
    <col min="14852" max="14854" width="9.140625" style="1"/>
    <col min="14855" max="14855" width="17" style="1" customWidth="1"/>
    <col min="14856" max="15104" width="9.140625" style="1"/>
    <col min="15105" max="15105" width="21.140625" style="1" customWidth="1"/>
    <col min="15106" max="15106" width="13.42578125" style="1" customWidth="1"/>
    <col min="15107" max="15107" width="10.7109375" style="1" customWidth="1"/>
    <col min="15108" max="15110" width="9.140625" style="1"/>
    <col min="15111" max="15111" width="17" style="1" customWidth="1"/>
    <col min="15112" max="15360" width="9.140625" style="1"/>
    <col min="15361" max="15361" width="21.140625" style="1" customWidth="1"/>
    <col min="15362" max="15362" width="13.42578125" style="1" customWidth="1"/>
    <col min="15363" max="15363" width="10.7109375" style="1" customWidth="1"/>
    <col min="15364" max="15366" width="9.140625" style="1"/>
    <col min="15367" max="15367" width="17" style="1" customWidth="1"/>
    <col min="15368" max="15616" width="9.140625" style="1"/>
    <col min="15617" max="15617" width="21.140625" style="1" customWidth="1"/>
    <col min="15618" max="15618" width="13.42578125" style="1" customWidth="1"/>
    <col min="15619" max="15619" width="10.7109375" style="1" customWidth="1"/>
    <col min="15620" max="15622" width="9.140625" style="1"/>
    <col min="15623" max="15623" width="17" style="1" customWidth="1"/>
    <col min="15624" max="15872" width="9.140625" style="1"/>
    <col min="15873" max="15873" width="21.140625" style="1" customWidth="1"/>
    <col min="15874" max="15874" width="13.42578125" style="1" customWidth="1"/>
    <col min="15875" max="15875" width="10.7109375" style="1" customWidth="1"/>
    <col min="15876" max="15878" width="9.140625" style="1"/>
    <col min="15879" max="15879" width="17" style="1" customWidth="1"/>
    <col min="15880" max="16128" width="9.140625" style="1"/>
    <col min="16129" max="16129" width="21.140625" style="1" customWidth="1"/>
    <col min="16130" max="16130" width="13.42578125" style="1" customWidth="1"/>
    <col min="16131" max="16131" width="10.7109375" style="1" customWidth="1"/>
    <col min="16132" max="16134" width="9.140625" style="1"/>
    <col min="16135" max="16135" width="17" style="1" customWidth="1"/>
    <col min="16136" max="16384" width="9.140625" style="1"/>
  </cols>
  <sheetData>
    <row r="1" spans="1:8" ht="18">
      <c r="A1" s="131" t="s">
        <v>143</v>
      </c>
      <c r="B1" s="131"/>
      <c r="C1" s="131"/>
      <c r="D1" s="131"/>
      <c r="E1" s="131"/>
      <c r="F1" s="131"/>
      <c r="G1" s="131"/>
      <c r="H1" s="131"/>
    </row>
    <row r="2" spans="1:8" ht="11.25" customHeight="1" thickBot="1">
      <c r="A2" s="12" t="s">
        <v>139</v>
      </c>
      <c r="B2" s="3"/>
      <c r="C2" s="3"/>
      <c r="D2" s="3"/>
      <c r="E2" s="3"/>
      <c r="F2" s="3"/>
      <c r="G2" s="3"/>
      <c r="H2" s="13" t="s">
        <v>144</v>
      </c>
    </row>
    <row r="3" spans="1:8" ht="26.25" thickBot="1">
      <c r="A3" s="120" t="s">
        <v>145</v>
      </c>
      <c r="B3" s="132" t="s">
        <v>146</v>
      </c>
      <c r="C3" s="133"/>
      <c r="D3" s="133"/>
      <c r="E3" s="133"/>
      <c r="F3" s="133"/>
      <c r="G3" s="133"/>
      <c r="H3" s="134"/>
    </row>
    <row r="4" spans="1:8" ht="76.5" customHeight="1" thickBot="1">
      <c r="A4" s="36" t="s">
        <v>147</v>
      </c>
      <c r="B4" s="14" t="s">
        <v>4</v>
      </c>
      <c r="C4" s="15" t="s">
        <v>6</v>
      </c>
      <c r="D4" s="15" t="s">
        <v>148</v>
      </c>
      <c r="E4" s="15" t="s">
        <v>8</v>
      </c>
      <c r="F4" s="15" t="s">
        <v>149</v>
      </c>
      <c r="G4" s="15" t="s">
        <v>150</v>
      </c>
      <c r="H4" s="16" t="s">
        <v>151</v>
      </c>
    </row>
    <row r="5" spans="1:8">
      <c r="A5" s="4">
        <v>63612</v>
      </c>
      <c r="B5" s="5"/>
      <c r="C5" s="6"/>
      <c r="D5" s="40"/>
      <c r="E5" s="43">
        <v>350000</v>
      </c>
      <c r="F5" s="7"/>
      <c r="G5" s="8"/>
      <c r="H5" s="9"/>
    </row>
    <row r="6" spans="1:8">
      <c r="A6" s="17">
        <v>64132</v>
      </c>
      <c r="B6" s="18"/>
      <c r="C6" s="19">
        <v>2000</v>
      </c>
      <c r="D6" s="19"/>
      <c r="E6" s="19"/>
      <c r="F6" s="19"/>
      <c r="G6" s="20"/>
      <c r="H6" s="21"/>
    </row>
    <row r="7" spans="1:8">
      <c r="A7" s="17">
        <v>65269</v>
      </c>
      <c r="B7" s="18"/>
      <c r="C7" s="19">
        <v>48000</v>
      </c>
      <c r="D7" s="19"/>
      <c r="E7" s="19"/>
      <c r="F7" s="19"/>
      <c r="G7" s="20"/>
      <c r="H7" s="21"/>
    </row>
    <row r="8" spans="1:8">
      <c r="A8" s="17">
        <v>66141</v>
      </c>
      <c r="B8" s="18"/>
      <c r="C8" s="19">
        <v>642000</v>
      </c>
      <c r="D8" s="19"/>
      <c r="E8" s="19"/>
      <c r="F8" s="19"/>
      <c r="G8" s="20"/>
      <c r="H8" s="21"/>
    </row>
    <row r="9" spans="1:8">
      <c r="A9" s="17">
        <v>66151</v>
      </c>
      <c r="B9" s="18"/>
      <c r="C9" s="19">
        <v>320000</v>
      </c>
      <c r="D9" s="19"/>
      <c r="E9" s="19"/>
      <c r="F9" s="19"/>
      <c r="G9" s="20"/>
      <c r="H9" s="21"/>
    </row>
    <row r="10" spans="1:8">
      <c r="A10" s="17">
        <v>66312</v>
      </c>
      <c r="B10" s="18"/>
      <c r="C10" s="19"/>
      <c r="D10" s="19"/>
      <c r="E10" s="19"/>
      <c r="F10" s="19">
        <v>70000</v>
      </c>
      <c r="G10" s="20"/>
      <c r="H10" s="21"/>
    </row>
    <row r="11" spans="1:8">
      <c r="A11" s="17">
        <v>66321</v>
      </c>
      <c r="B11" s="18"/>
      <c r="C11" s="19"/>
      <c r="D11" s="19"/>
      <c r="E11" s="19"/>
      <c r="F11" s="19">
        <v>50000</v>
      </c>
      <c r="G11" s="20"/>
      <c r="H11" s="21"/>
    </row>
    <row r="12" spans="1:8">
      <c r="A12" s="17">
        <v>67111</v>
      </c>
      <c r="B12" s="18">
        <v>13500000</v>
      </c>
      <c r="C12" s="19"/>
      <c r="D12" s="19"/>
      <c r="E12" s="19"/>
      <c r="F12" s="19"/>
      <c r="G12" s="20"/>
      <c r="H12" s="21"/>
    </row>
    <row r="13" spans="1:8">
      <c r="A13" s="17">
        <v>68311</v>
      </c>
      <c r="B13" s="18"/>
      <c r="C13" s="19">
        <v>50000</v>
      </c>
      <c r="D13" s="19"/>
      <c r="E13" s="19"/>
      <c r="F13" s="19"/>
      <c r="G13" s="20"/>
      <c r="H13" s="21"/>
    </row>
    <row r="14" spans="1:8" ht="13.5" thickBot="1">
      <c r="A14" s="39">
        <v>72111</v>
      </c>
      <c r="B14" s="22"/>
      <c r="C14" s="23"/>
      <c r="D14" s="23"/>
      <c r="E14" s="23"/>
      <c r="F14" s="23"/>
      <c r="G14" s="24">
        <v>1000</v>
      </c>
      <c r="H14" s="25"/>
    </row>
    <row r="15" spans="1:8" ht="13.5" thickBot="1">
      <c r="A15" s="26" t="s">
        <v>152</v>
      </c>
      <c r="B15" s="27">
        <f>B7+SUM(B5:B14)</f>
        <v>13500000</v>
      </c>
      <c r="C15" s="28">
        <f>SUM(C5:C14)</f>
        <v>1062000</v>
      </c>
      <c r="D15" s="29">
        <f>D5</f>
        <v>0</v>
      </c>
      <c r="E15" s="28">
        <f>SUM(E5:E14)</f>
        <v>350000</v>
      </c>
      <c r="F15" s="29">
        <f>+F6+SUM(F5:F14)</f>
        <v>120000</v>
      </c>
      <c r="G15" s="28">
        <f>SUM(G14)</f>
        <v>1000</v>
      </c>
      <c r="H15" s="30">
        <v>0</v>
      </c>
    </row>
    <row r="16" spans="1:8" ht="24.75" customHeight="1" thickBot="1">
      <c r="A16" s="118" t="s">
        <v>153</v>
      </c>
      <c r="B16" s="135">
        <f>B15+C15+D15+E15+F15+G15+H15</f>
        <v>15033000</v>
      </c>
      <c r="C16" s="136"/>
      <c r="D16" s="136"/>
      <c r="E16" s="136"/>
      <c r="F16" s="136"/>
      <c r="G16" s="136"/>
      <c r="H16" s="137"/>
    </row>
    <row r="17" spans="1:8" ht="6.75" customHeight="1" thickBot="1">
      <c r="A17" s="10"/>
      <c r="B17" s="10"/>
      <c r="C17" s="10"/>
      <c r="D17" s="11"/>
      <c r="E17" s="31"/>
      <c r="F17" s="2"/>
      <c r="G17" s="2"/>
      <c r="H17" s="13"/>
    </row>
    <row r="18" spans="1:8" ht="24" customHeight="1" thickBot="1">
      <c r="A18" s="119" t="s">
        <v>145</v>
      </c>
      <c r="B18" s="132" t="s">
        <v>154</v>
      </c>
      <c r="C18" s="133"/>
      <c r="D18" s="133"/>
      <c r="E18" s="133"/>
      <c r="F18" s="133"/>
      <c r="G18" s="133"/>
      <c r="H18" s="134"/>
    </row>
    <row r="19" spans="1:8" ht="68.25" customHeight="1" thickBot="1">
      <c r="A19" s="38" t="s">
        <v>147</v>
      </c>
      <c r="B19" s="14" t="s">
        <v>4</v>
      </c>
      <c r="C19" s="15" t="s">
        <v>6</v>
      </c>
      <c r="D19" s="15" t="s">
        <v>148</v>
      </c>
      <c r="E19" s="15" t="s">
        <v>8</v>
      </c>
      <c r="F19" s="15" t="s">
        <v>149</v>
      </c>
      <c r="G19" s="15" t="s">
        <v>150</v>
      </c>
      <c r="H19" s="16" t="s">
        <v>151</v>
      </c>
    </row>
    <row r="20" spans="1:8">
      <c r="A20" s="41">
        <v>63</v>
      </c>
      <c r="B20" s="5"/>
      <c r="C20" s="6"/>
      <c r="D20" s="40"/>
      <c r="E20" s="43">
        <v>150000</v>
      </c>
      <c r="F20" s="7"/>
      <c r="G20" s="8"/>
      <c r="H20" s="9"/>
    </row>
    <row r="21" spans="1:8">
      <c r="A21" s="42">
        <v>64</v>
      </c>
      <c r="B21" s="18"/>
      <c r="C21" s="19">
        <v>1000</v>
      </c>
      <c r="D21" s="19"/>
      <c r="E21" s="19"/>
      <c r="F21" s="19"/>
      <c r="G21" s="20"/>
      <c r="H21" s="21"/>
    </row>
    <row r="22" spans="1:8">
      <c r="A22" s="17">
        <v>65</v>
      </c>
      <c r="B22" s="18"/>
      <c r="C22" s="19">
        <v>20000</v>
      </c>
      <c r="D22" s="19"/>
      <c r="E22" s="19"/>
      <c r="F22" s="19"/>
      <c r="G22" s="20"/>
      <c r="H22" s="21"/>
    </row>
    <row r="23" spans="1:8">
      <c r="A23" s="17">
        <v>66</v>
      </c>
      <c r="B23" s="18"/>
      <c r="C23" s="19">
        <v>714000</v>
      </c>
      <c r="D23" s="19"/>
      <c r="E23" s="19"/>
      <c r="F23" s="19">
        <v>130000</v>
      </c>
      <c r="G23" s="20"/>
      <c r="H23" s="21"/>
    </row>
    <row r="24" spans="1:8">
      <c r="A24" s="17">
        <v>67</v>
      </c>
      <c r="B24" s="18">
        <v>14080000</v>
      </c>
      <c r="C24" s="19"/>
      <c r="D24" s="19"/>
      <c r="E24" s="19"/>
      <c r="F24" s="19"/>
      <c r="G24" s="20"/>
      <c r="H24" s="21"/>
    </row>
    <row r="25" spans="1:8">
      <c r="A25" s="17">
        <v>68</v>
      </c>
      <c r="B25" s="18"/>
      <c r="C25" s="19">
        <v>50000</v>
      </c>
      <c r="D25" s="19"/>
      <c r="E25" s="19"/>
      <c r="F25" s="19"/>
      <c r="G25" s="20"/>
      <c r="H25" s="21"/>
    </row>
    <row r="26" spans="1:8" ht="13.5" thickBot="1">
      <c r="A26" s="17">
        <v>72</v>
      </c>
      <c r="B26" s="18"/>
      <c r="C26" s="19"/>
      <c r="D26" s="19"/>
      <c r="E26" s="19"/>
      <c r="F26" s="19"/>
      <c r="G26" s="20">
        <v>1000</v>
      </c>
      <c r="H26" s="21"/>
    </row>
    <row r="27" spans="1:8" ht="13.5" thickBot="1">
      <c r="A27" s="26" t="s">
        <v>152</v>
      </c>
      <c r="B27" s="28">
        <f>+B21+SUM(B20:B26)</f>
        <v>14080000</v>
      </c>
      <c r="C27" s="28">
        <f>SUM(C20:C26)</f>
        <v>785000</v>
      </c>
      <c r="D27" s="28">
        <f>+D21+SUM(D20:D26)</f>
        <v>0</v>
      </c>
      <c r="E27" s="28">
        <f>+E21+SUM(E20:E26)</f>
        <v>150000</v>
      </c>
      <c r="F27" s="28">
        <f>+F21+SUM(F20:F26)</f>
        <v>130000</v>
      </c>
      <c r="G27" s="28">
        <f>+G21+SUM(G20:G26)</f>
        <v>1000</v>
      </c>
      <c r="H27" s="28">
        <f>+H21+SUM(H20:H26)</f>
        <v>0</v>
      </c>
    </row>
    <row r="28" spans="1:8" ht="24.75" customHeight="1" thickBot="1">
      <c r="A28" s="26" t="s">
        <v>155</v>
      </c>
      <c r="B28" s="135">
        <f>SUM(B27:H27)</f>
        <v>15146000</v>
      </c>
      <c r="C28" s="136"/>
      <c r="D28" s="136"/>
      <c r="E28" s="136"/>
      <c r="F28" s="136"/>
      <c r="G28" s="136"/>
      <c r="H28" s="137"/>
    </row>
    <row r="29" spans="1:8" ht="7.5" customHeight="1" thickBot="1">
      <c r="A29" s="32"/>
      <c r="B29" s="32"/>
      <c r="C29" s="32"/>
      <c r="D29" s="33"/>
      <c r="E29" s="34"/>
      <c r="F29" s="2"/>
      <c r="G29" s="2"/>
      <c r="H29" s="2"/>
    </row>
    <row r="30" spans="1:8" ht="26.25" thickBot="1">
      <c r="A30" s="119" t="s">
        <v>145</v>
      </c>
      <c r="B30" s="132" t="s">
        <v>156</v>
      </c>
      <c r="C30" s="133"/>
      <c r="D30" s="133"/>
      <c r="E30" s="133"/>
      <c r="F30" s="133"/>
      <c r="G30" s="133"/>
      <c r="H30" s="134"/>
    </row>
    <row r="31" spans="1:8" ht="68.25" customHeight="1" thickBot="1">
      <c r="A31" s="38" t="s">
        <v>147</v>
      </c>
      <c r="B31" s="14" t="s">
        <v>4</v>
      </c>
      <c r="C31" s="15" t="s">
        <v>6</v>
      </c>
      <c r="D31" s="15" t="s">
        <v>148</v>
      </c>
      <c r="E31" s="15" t="s">
        <v>8</v>
      </c>
      <c r="F31" s="15" t="s">
        <v>149</v>
      </c>
      <c r="G31" s="15" t="s">
        <v>150</v>
      </c>
      <c r="H31" s="16" t="s">
        <v>151</v>
      </c>
    </row>
    <row r="32" spans="1:8">
      <c r="A32" s="41">
        <v>63</v>
      </c>
      <c r="B32" s="5"/>
      <c r="C32" s="6"/>
      <c r="D32" s="40"/>
      <c r="E32" s="43">
        <v>150000</v>
      </c>
      <c r="F32" s="7"/>
      <c r="G32" s="8"/>
      <c r="H32" s="9"/>
    </row>
    <row r="33" spans="1:8">
      <c r="A33" s="42">
        <v>64</v>
      </c>
      <c r="B33" s="18"/>
      <c r="C33" s="19">
        <v>1000</v>
      </c>
      <c r="D33" s="19"/>
      <c r="E33" s="19"/>
      <c r="F33" s="19"/>
      <c r="G33" s="20"/>
      <c r="H33" s="21"/>
    </row>
    <row r="34" spans="1:8">
      <c r="A34" s="17">
        <v>65</v>
      </c>
      <c r="B34" s="18"/>
      <c r="C34" s="19">
        <v>24000</v>
      </c>
      <c r="D34" s="19"/>
      <c r="E34" s="19"/>
      <c r="F34" s="19"/>
      <c r="G34" s="20"/>
      <c r="H34" s="21"/>
    </row>
    <row r="35" spans="1:8">
      <c r="A35" s="17">
        <v>66</v>
      </c>
      <c r="B35" s="18"/>
      <c r="C35" s="19">
        <v>776000</v>
      </c>
      <c r="D35" s="19"/>
      <c r="E35" s="19"/>
      <c r="F35" s="19">
        <v>140000</v>
      </c>
      <c r="G35" s="20"/>
      <c r="H35" s="21"/>
    </row>
    <row r="36" spans="1:8">
      <c r="A36" s="17">
        <v>67</v>
      </c>
      <c r="B36" s="18">
        <v>14100000</v>
      </c>
      <c r="C36" s="19"/>
      <c r="D36" s="19"/>
      <c r="E36" s="19"/>
      <c r="F36" s="19"/>
      <c r="G36" s="20"/>
      <c r="H36" s="21"/>
    </row>
    <row r="37" spans="1:8">
      <c r="A37" s="17">
        <v>68</v>
      </c>
      <c r="B37" s="18"/>
      <c r="C37" s="19">
        <v>50000</v>
      </c>
      <c r="D37" s="19"/>
      <c r="E37" s="19"/>
      <c r="F37" s="19"/>
      <c r="G37" s="20"/>
      <c r="H37" s="21"/>
    </row>
    <row r="38" spans="1:8" ht="13.5" thickBot="1">
      <c r="A38" s="17">
        <v>72</v>
      </c>
      <c r="B38" s="18"/>
      <c r="C38" s="19"/>
      <c r="D38" s="19"/>
      <c r="E38" s="19"/>
      <c r="F38" s="19"/>
      <c r="G38" s="20">
        <v>1000</v>
      </c>
      <c r="H38" s="21"/>
    </row>
    <row r="39" spans="1:8" ht="13.5" thickBot="1">
      <c r="A39" s="26" t="s">
        <v>152</v>
      </c>
      <c r="B39" s="27">
        <f>B34+SUM(B32:B38)</f>
        <v>14100000</v>
      </c>
      <c r="C39" s="27">
        <f>SUM(C32:C38)</f>
        <v>851000</v>
      </c>
      <c r="D39" s="27">
        <f>D34+SUM(D32:D38)</f>
        <v>0</v>
      </c>
      <c r="E39" s="27">
        <f>E34+SUM(E32:E38)</f>
        <v>150000</v>
      </c>
      <c r="F39" s="27">
        <f>F34+SUM(F32:F38)</f>
        <v>140000</v>
      </c>
      <c r="G39" s="27">
        <f>G34+SUM(G32:G38)</f>
        <v>1000</v>
      </c>
      <c r="H39" s="28">
        <f>H34+SUM(H32:H38)</f>
        <v>0</v>
      </c>
    </row>
    <row r="40" spans="1:8" ht="24" customHeight="1" thickBot="1">
      <c r="A40" s="26" t="s">
        <v>153</v>
      </c>
      <c r="B40" s="135">
        <f>B39+C39+D39+E39+F39+G39+H39</f>
        <v>15242000</v>
      </c>
      <c r="C40" s="136"/>
      <c r="D40" s="136"/>
      <c r="E40" s="136"/>
      <c r="F40" s="136"/>
      <c r="G40" s="136"/>
      <c r="H40" s="137"/>
    </row>
    <row r="43" spans="1:8">
      <c r="A43" s="110" t="s">
        <v>157</v>
      </c>
    </row>
    <row r="44" spans="1:8" ht="16.5" customHeight="1">
      <c r="A44" s="131" t="s">
        <v>143</v>
      </c>
      <c r="B44" s="131"/>
      <c r="C44" s="131"/>
      <c r="D44" s="131"/>
      <c r="E44" s="131"/>
      <c r="F44" s="131"/>
      <c r="G44" s="131"/>
      <c r="H44" s="131"/>
    </row>
    <row r="45" spans="1:8" ht="13.5" thickBot="1">
      <c r="A45" s="12" t="s">
        <v>139</v>
      </c>
      <c r="B45" s="3"/>
      <c r="C45" s="3"/>
      <c r="D45" s="3"/>
      <c r="E45" s="3"/>
      <c r="F45" s="3"/>
      <c r="G45" s="3"/>
      <c r="H45" s="13" t="s">
        <v>144</v>
      </c>
    </row>
    <row r="46" spans="1:8" ht="26.25" thickBot="1">
      <c r="A46" s="35" t="s">
        <v>145</v>
      </c>
      <c r="B46" s="132" t="s">
        <v>146</v>
      </c>
      <c r="C46" s="133"/>
      <c r="D46" s="133"/>
      <c r="E46" s="133"/>
      <c r="F46" s="133"/>
      <c r="G46" s="133"/>
      <c r="H46" s="134"/>
    </row>
    <row r="47" spans="1:8" ht="72.75" customHeight="1" thickBot="1">
      <c r="A47" s="36" t="s">
        <v>147</v>
      </c>
      <c r="B47" s="14" t="s">
        <v>4</v>
      </c>
      <c r="C47" s="15" t="s">
        <v>158</v>
      </c>
      <c r="D47" s="15" t="s">
        <v>148</v>
      </c>
      <c r="E47" s="15" t="s">
        <v>8</v>
      </c>
      <c r="F47" s="15" t="s">
        <v>149</v>
      </c>
      <c r="G47" s="15" t="s">
        <v>150</v>
      </c>
      <c r="H47" s="16" t="s">
        <v>151</v>
      </c>
    </row>
    <row r="48" spans="1:8">
      <c r="A48" s="4">
        <v>63612</v>
      </c>
      <c r="B48" s="5"/>
      <c r="C48" s="6"/>
      <c r="D48" s="40"/>
      <c r="E48" s="43">
        <v>120000</v>
      </c>
      <c r="F48" s="7"/>
      <c r="G48" s="8"/>
      <c r="H48" s="9"/>
    </row>
    <row r="49" spans="1:10">
      <c r="A49" s="17">
        <v>64132</v>
      </c>
      <c r="B49" s="18"/>
      <c r="C49" s="19">
        <v>2000</v>
      </c>
      <c r="D49" s="19"/>
      <c r="E49" s="19"/>
      <c r="F49" s="19"/>
      <c r="G49" s="20"/>
      <c r="H49" s="21"/>
    </row>
    <row r="50" spans="1:10">
      <c r="A50" s="17">
        <v>65269</v>
      </c>
      <c r="B50" s="18"/>
      <c r="C50" s="19">
        <v>28000</v>
      </c>
      <c r="D50" s="19"/>
      <c r="E50" s="19"/>
      <c r="F50" s="19"/>
      <c r="G50" s="20"/>
      <c r="H50" s="21"/>
      <c r="I50" s="109"/>
    </row>
    <row r="51" spans="1:10">
      <c r="A51" s="17">
        <v>66141</v>
      </c>
      <c r="B51" s="18"/>
      <c r="C51" s="19">
        <v>743000</v>
      </c>
      <c r="D51" s="19"/>
      <c r="E51" s="19"/>
      <c r="F51" s="19"/>
      <c r="G51" s="20"/>
      <c r="H51" s="21"/>
    </row>
    <row r="52" spans="1:10">
      <c r="A52" s="17">
        <v>66151</v>
      </c>
      <c r="B52" s="18"/>
      <c r="C52" s="19">
        <v>218000</v>
      </c>
      <c r="D52" s="19"/>
      <c r="E52" s="19">
        <v>2000</v>
      </c>
      <c r="F52" s="19"/>
      <c r="G52" s="20"/>
      <c r="H52" s="21"/>
    </row>
    <row r="53" spans="1:10">
      <c r="A53" s="17">
        <v>66312</v>
      </c>
      <c r="B53" s="18"/>
      <c r="C53" s="20"/>
      <c r="D53" s="19"/>
      <c r="E53" s="18"/>
      <c r="F53" s="20">
        <v>90000</v>
      </c>
      <c r="G53" s="19"/>
      <c r="H53" s="115"/>
    </row>
    <row r="54" spans="1:10">
      <c r="A54" s="17">
        <v>66321</v>
      </c>
      <c r="B54" s="18"/>
      <c r="C54" s="20"/>
      <c r="D54" s="19"/>
      <c r="E54" s="112"/>
      <c r="F54" s="20">
        <v>50000</v>
      </c>
      <c r="G54" s="19"/>
      <c r="H54" s="115"/>
    </row>
    <row r="55" spans="1:10">
      <c r="A55" s="17">
        <v>67111</v>
      </c>
      <c r="B55" s="112">
        <v>13500000</v>
      </c>
      <c r="C55" s="19"/>
      <c r="D55" s="19"/>
      <c r="E55" s="112"/>
      <c r="F55" s="20"/>
      <c r="G55" s="19"/>
      <c r="H55" s="115"/>
    </row>
    <row r="56" spans="1:10">
      <c r="A56" s="17">
        <v>68311</v>
      </c>
      <c r="B56" s="112"/>
      <c r="C56" s="19">
        <v>42000</v>
      </c>
      <c r="D56" s="19"/>
      <c r="E56" s="112"/>
      <c r="F56" s="20"/>
      <c r="G56" s="19"/>
      <c r="H56" s="115"/>
    </row>
    <row r="57" spans="1:10">
      <c r="A57" s="111">
        <v>72111</v>
      </c>
      <c r="C57" s="79"/>
      <c r="D57" s="79"/>
      <c r="F57" s="78"/>
      <c r="G57" s="19">
        <v>1000</v>
      </c>
      <c r="H57" s="114"/>
    </row>
    <row r="58" spans="1:10" ht="13.5" thickBot="1">
      <c r="A58" s="39" t="s">
        <v>159</v>
      </c>
      <c r="B58" s="113"/>
      <c r="C58" s="23">
        <v>237000</v>
      </c>
      <c r="D58" s="23"/>
      <c r="E58" s="24"/>
      <c r="F58" s="24"/>
      <c r="G58" s="23"/>
      <c r="H58" s="116"/>
    </row>
    <row r="59" spans="1:10" ht="13.5" thickBot="1">
      <c r="A59" s="26" t="s">
        <v>152</v>
      </c>
      <c r="B59" s="27">
        <f>B50+SUM(B48:B58)</f>
        <v>13500000</v>
      </c>
      <c r="C59" s="28">
        <f>SUM(C48:C58)</f>
        <v>1270000</v>
      </c>
      <c r="D59" s="29">
        <f>D48</f>
        <v>0</v>
      </c>
      <c r="E59" s="28">
        <f>SUM(E48:E58)</f>
        <v>122000</v>
      </c>
      <c r="F59" s="29">
        <f>SUM(F48:F58)</f>
        <v>140000</v>
      </c>
      <c r="G59" s="28">
        <f>SUM(G48:G58)</f>
        <v>1000</v>
      </c>
      <c r="H59" s="30">
        <v>0</v>
      </c>
    </row>
    <row r="60" spans="1:10" ht="24" customHeight="1" thickBot="1">
      <c r="A60" s="26" t="s">
        <v>155</v>
      </c>
      <c r="B60" s="135">
        <f>B59+C59+D59+E59+F59+G59+H59</f>
        <v>15033000</v>
      </c>
      <c r="C60" s="136"/>
      <c r="D60" s="136"/>
      <c r="E60" s="136"/>
      <c r="F60" s="136"/>
      <c r="G60" s="136"/>
      <c r="H60" s="137"/>
    </row>
    <row r="61" spans="1:10" ht="9.75" customHeight="1" thickBot="1">
      <c r="A61" s="10"/>
      <c r="B61" s="10"/>
      <c r="C61" s="10"/>
      <c r="D61" s="11"/>
      <c r="E61" s="31"/>
      <c r="F61" s="2"/>
      <c r="G61" s="2"/>
      <c r="H61" s="13"/>
      <c r="J61" s="109"/>
    </row>
    <row r="62" spans="1:10" ht="26.25" thickBot="1">
      <c r="A62" s="37" t="s">
        <v>145</v>
      </c>
      <c r="B62" s="132" t="s">
        <v>154</v>
      </c>
      <c r="C62" s="133"/>
      <c r="D62" s="133"/>
      <c r="E62" s="133"/>
      <c r="F62" s="133"/>
      <c r="G62" s="133"/>
      <c r="H62" s="134"/>
    </row>
    <row r="63" spans="1:10" ht="61.5" customHeight="1" thickBot="1">
      <c r="A63" s="38" t="s">
        <v>147</v>
      </c>
      <c r="B63" s="14" t="s">
        <v>4</v>
      </c>
      <c r="C63" s="15" t="s">
        <v>6</v>
      </c>
      <c r="D63" s="15" t="s">
        <v>148</v>
      </c>
      <c r="E63" s="15" t="s">
        <v>8</v>
      </c>
      <c r="F63" s="15" t="s">
        <v>149</v>
      </c>
      <c r="G63" s="15" t="s">
        <v>150</v>
      </c>
      <c r="H63" s="16" t="s">
        <v>151</v>
      </c>
    </row>
    <row r="64" spans="1:10">
      <c r="A64" s="41">
        <v>63</v>
      </c>
      <c r="B64" s="5"/>
      <c r="C64" s="6"/>
      <c r="D64" s="40"/>
      <c r="E64" s="43">
        <v>150000</v>
      </c>
      <c r="F64" s="7"/>
      <c r="G64" s="8"/>
      <c r="H64" s="9"/>
    </row>
    <row r="65" spans="1:8">
      <c r="A65" s="42">
        <v>64</v>
      </c>
      <c r="B65" s="18"/>
      <c r="C65" s="19">
        <v>1000</v>
      </c>
      <c r="D65" s="19"/>
      <c r="E65" s="19"/>
      <c r="F65" s="19"/>
      <c r="G65" s="20"/>
      <c r="H65" s="21"/>
    </row>
    <row r="66" spans="1:8">
      <c r="A66" s="17">
        <v>65</v>
      </c>
      <c r="B66" s="18"/>
      <c r="C66" s="19">
        <v>25000</v>
      </c>
      <c r="D66" s="19"/>
      <c r="E66" s="19"/>
      <c r="F66" s="19"/>
      <c r="G66" s="20"/>
      <c r="H66" s="21"/>
    </row>
    <row r="67" spans="1:8">
      <c r="A67" s="17">
        <v>66</v>
      </c>
      <c r="B67" s="18"/>
      <c r="C67" s="19">
        <v>801000</v>
      </c>
      <c r="D67" s="19"/>
      <c r="E67" s="19"/>
      <c r="F67" s="19">
        <v>130000</v>
      </c>
      <c r="G67" s="20"/>
      <c r="H67" s="21"/>
    </row>
    <row r="68" spans="1:8">
      <c r="A68" s="17">
        <v>67</v>
      </c>
      <c r="B68" s="18">
        <v>13500000</v>
      </c>
      <c r="C68" s="19"/>
      <c r="D68" s="19"/>
      <c r="E68" s="19"/>
      <c r="F68" s="19"/>
      <c r="G68" s="20"/>
      <c r="H68" s="21"/>
    </row>
    <row r="69" spans="1:8">
      <c r="A69" s="17">
        <v>68</v>
      </c>
      <c r="B69" s="18" t="s">
        <v>139</v>
      </c>
      <c r="C69" s="19">
        <v>50000</v>
      </c>
      <c r="D69" s="19"/>
      <c r="E69" s="19"/>
      <c r="F69" s="19"/>
      <c r="G69" s="20"/>
      <c r="H69" s="21"/>
    </row>
    <row r="70" spans="1:8" ht="13.5" thickBot="1">
      <c r="A70" s="17">
        <v>72</v>
      </c>
      <c r="B70" s="18"/>
      <c r="C70" s="19"/>
      <c r="D70" s="19"/>
      <c r="E70" s="19"/>
      <c r="F70" s="19"/>
      <c r="G70" s="20">
        <v>1000</v>
      </c>
      <c r="H70" s="21"/>
    </row>
    <row r="71" spans="1:8" ht="13.5" thickBot="1">
      <c r="A71" s="26" t="s">
        <v>152</v>
      </c>
      <c r="B71" s="28">
        <f>+B65+SUM(B64:B70)</f>
        <v>13500000</v>
      </c>
      <c r="C71" s="28">
        <f>SUM(C64:C70)</f>
        <v>877000</v>
      </c>
      <c r="D71" s="28">
        <f>+D65+SUM(D64:D70)</f>
        <v>0</v>
      </c>
      <c r="E71" s="28">
        <f>+E65+SUM(E64:E70)</f>
        <v>150000</v>
      </c>
      <c r="F71" s="28">
        <f>+F65+SUM(F64:F70)</f>
        <v>130000</v>
      </c>
      <c r="G71" s="28">
        <f>+G65+SUM(G64:G70)</f>
        <v>1000</v>
      </c>
      <c r="H71" s="28">
        <f>+H65+SUM(H64:H70)</f>
        <v>0</v>
      </c>
    </row>
    <row r="72" spans="1:8" ht="26.25" thickBot="1">
      <c r="A72" s="26" t="s">
        <v>155</v>
      </c>
      <c r="B72" s="135">
        <f>SUM(B71:H71)</f>
        <v>14658000</v>
      </c>
      <c r="C72" s="136"/>
      <c r="D72" s="136"/>
      <c r="E72" s="136"/>
      <c r="F72" s="136"/>
      <c r="G72" s="136"/>
      <c r="H72" s="137"/>
    </row>
    <row r="73" spans="1:8" ht="4.5" customHeight="1" thickBot="1">
      <c r="A73" s="32"/>
      <c r="B73" s="32"/>
      <c r="C73" s="32"/>
      <c r="D73" s="33"/>
      <c r="E73" s="34"/>
      <c r="F73" s="2"/>
      <c r="G73" s="2"/>
      <c r="H73" s="2"/>
    </row>
    <row r="74" spans="1:8" ht="16.5" customHeight="1" thickBot="1">
      <c r="A74" s="37" t="s">
        <v>145</v>
      </c>
      <c r="B74" s="132" t="s">
        <v>156</v>
      </c>
      <c r="C74" s="133"/>
      <c r="D74" s="133"/>
      <c r="E74" s="133"/>
      <c r="F74" s="133"/>
      <c r="G74" s="133"/>
      <c r="H74" s="134"/>
    </row>
    <row r="75" spans="1:8" ht="51" customHeight="1" thickBot="1">
      <c r="A75" s="38" t="s">
        <v>147</v>
      </c>
      <c r="B75" s="14" t="s">
        <v>4</v>
      </c>
      <c r="C75" s="15" t="s">
        <v>6</v>
      </c>
      <c r="D75" s="15" t="s">
        <v>148</v>
      </c>
      <c r="E75" s="15" t="s">
        <v>8</v>
      </c>
      <c r="F75" s="15" t="s">
        <v>149</v>
      </c>
      <c r="G75" s="15" t="s">
        <v>150</v>
      </c>
      <c r="H75" s="16" t="s">
        <v>151</v>
      </c>
    </row>
    <row r="76" spans="1:8">
      <c r="A76" s="41">
        <v>63</v>
      </c>
      <c r="B76" s="5"/>
      <c r="C76" s="6"/>
      <c r="D76" s="40"/>
      <c r="E76" s="43">
        <v>150000</v>
      </c>
      <c r="F76" s="7"/>
      <c r="G76" s="8"/>
      <c r="H76" s="9"/>
    </row>
    <row r="77" spans="1:8">
      <c r="A77" s="42">
        <v>64</v>
      </c>
      <c r="B77" s="18"/>
      <c r="C77" s="19">
        <v>1000</v>
      </c>
      <c r="D77" s="19"/>
      <c r="E77" s="19"/>
      <c r="F77" s="19"/>
      <c r="G77" s="20"/>
      <c r="H77" s="21"/>
    </row>
    <row r="78" spans="1:8">
      <c r="A78" s="17">
        <v>65</v>
      </c>
      <c r="B78" s="18"/>
      <c r="C78" s="19">
        <v>24000</v>
      </c>
      <c r="D78" s="19"/>
      <c r="E78" s="19"/>
      <c r="F78" s="19"/>
      <c r="G78" s="20"/>
      <c r="H78" s="21"/>
    </row>
    <row r="79" spans="1:8">
      <c r="A79" s="17">
        <v>66</v>
      </c>
      <c r="B79" s="18"/>
      <c r="C79" s="19">
        <v>802000</v>
      </c>
      <c r="D79" s="19"/>
      <c r="E79" s="19"/>
      <c r="F79" s="19">
        <v>140000</v>
      </c>
      <c r="G79" s="20"/>
      <c r="H79" s="21"/>
    </row>
    <row r="80" spans="1:8">
      <c r="A80" s="17">
        <v>67</v>
      </c>
      <c r="B80" s="18">
        <v>13500000</v>
      </c>
      <c r="C80" s="19"/>
      <c r="D80" s="19"/>
      <c r="E80" s="19"/>
      <c r="F80" s="19"/>
      <c r="G80" s="20"/>
      <c r="H80" s="21"/>
    </row>
    <row r="81" spans="1:8">
      <c r="A81" s="17">
        <v>68</v>
      </c>
      <c r="B81" s="18"/>
      <c r="C81" s="19">
        <v>50000</v>
      </c>
      <c r="D81" s="19"/>
      <c r="E81" s="19"/>
      <c r="F81" s="19"/>
      <c r="G81" s="20"/>
      <c r="H81" s="21"/>
    </row>
    <row r="82" spans="1:8" ht="13.5" thickBot="1">
      <c r="A82" s="17">
        <v>72</v>
      </c>
      <c r="B82" s="18"/>
      <c r="C82" s="19"/>
      <c r="D82" s="19"/>
      <c r="E82" s="19"/>
      <c r="F82" s="19"/>
      <c r="G82" s="20">
        <v>1000</v>
      </c>
      <c r="H82" s="21"/>
    </row>
    <row r="83" spans="1:8" ht="13.5" thickBot="1">
      <c r="A83" s="26" t="s">
        <v>152</v>
      </c>
      <c r="B83" s="27">
        <f>B78+SUM(B76:B82)</f>
        <v>13500000</v>
      </c>
      <c r="C83" s="27">
        <f>SUM(C76:C82)</f>
        <v>877000</v>
      </c>
      <c r="D83" s="27">
        <f>D78+SUM(D76:D82)</f>
        <v>0</v>
      </c>
      <c r="E83" s="27">
        <f>E78+SUM(E76:E82)</f>
        <v>150000</v>
      </c>
      <c r="F83" s="27">
        <f>F78+SUM(F76:F82)</f>
        <v>140000</v>
      </c>
      <c r="G83" s="27">
        <f>G78+SUM(G76:G82)</f>
        <v>1000</v>
      </c>
      <c r="H83" s="28">
        <f>H78+SUM(H76:H82)</f>
        <v>0</v>
      </c>
    </row>
    <row r="84" spans="1:8" ht="24" customHeight="1" thickBot="1">
      <c r="A84" s="26" t="s">
        <v>153</v>
      </c>
      <c r="B84" s="135">
        <f>B83+C83+D83+E83+F83+G83+H83</f>
        <v>14668000</v>
      </c>
      <c r="C84" s="136"/>
      <c r="D84" s="136"/>
      <c r="E84" s="136"/>
      <c r="F84" s="136"/>
      <c r="G84" s="136"/>
      <c r="H84" s="137"/>
    </row>
  </sheetData>
  <sheetProtection password="9F49" sheet="1" objects="1" scenarios="1" selectLockedCells="1" selectUnlockedCells="1"/>
  <mergeCells count="14">
    <mergeCell ref="B74:H74"/>
    <mergeCell ref="B84:H84"/>
    <mergeCell ref="B40:H40"/>
    <mergeCell ref="A44:H44"/>
    <mergeCell ref="B46:H46"/>
    <mergeCell ref="B60:H60"/>
    <mergeCell ref="B62:H62"/>
    <mergeCell ref="B72:H72"/>
    <mergeCell ref="A1:H1"/>
    <mergeCell ref="B3:H3"/>
    <mergeCell ref="B16:H16"/>
    <mergeCell ref="B18:H18"/>
    <mergeCell ref="B28:H28"/>
    <mergeCell ref="B30:H30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REBALANS RASHODA 2019. X-19</vt:lpstr>
      <vt:lpstr>PLAN PRIHODA 2019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2019-11-27T10:45:10Z</dcterms:created>
  <dcterms:modified xsi:type="dcterms:W3CDTF">2019-11-27T13:36:54Z</dcterms:modified>
</cp:coreProperties>
</file>