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lmina\Desktop\planiranje rebalans 2024\"/>
    </mc:Choice>
  </mc:AlternateContent>
  <bookViews>
    <workbookView xWindow="0" yWindow="0" windowWidth="28800" windowHeight="11730"/>
  </bookViews>
  <sheets>
    <sheet name="PRIHODI REBALANS I 2024" sheetId="1" r:id="rId1"/>
    <sheet name="RASHODI REBALANS I 2024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F9" i="1"/>
  <c r="G6" i="1"/>
  <c r="E6" i="1"/>
  <c r="G8" i="1"/>
  <c r="G9" i="1"/>
  <c r="G19" i="1"/>
  <c r="G25" i="1"/>
  <c r="E9" i="1"/>
  <c r="E19" i="1"/>
  <c r="E16" i="1"/>
  <c r="E29" i="1"/>
  <c r="E32" i="1"/>
  <c r="E25" i="1"/>
  <c r="W21" i="2" l="1"/>
  <c r="U20" i="2"/>
  <c r="X14" i="2"/>
  <c r="R13" i="2"/>
  <c r="W13" i="2" s="1"/>
  <c r="S21" i="2"/>
  <c r="S20" i="2"/>
  <c r="S13" i="2"/>
  <c r="S12" i="2"/>
  <c r="R21" i="2"/>
  <c r="R20" i="2"/>
  <c r="R12" i="2"/>
  <c r="Q21" i="2"/>
  <c r="Q20" i="2"/>
  <c r="Q14" i="2"/>
  <c r="V14" i="2" s="1"/>
  <c r="Q13" i="2"/>
  <c r="V13" i="2" s="1"/>
  <c r="Q12" i="2"/>
  <c r="V12" i="2" s="1"/>
  <c r="P21" i="2"/>
  <c r="P18" i="2" s="1"/>
  <c r="P13" i="2"/>
  <c r="U13" i="2" s="1"/>
  <c r="P22" i="2"/>
  <c r="U22" i="2" s="1"/>
  <c r="P20" i="2"/>
  <c r="P15" i="2"/>
  <c r="U15" i="2" s="1"/>
  <c r="P14" i="2"/>
  <c r="U14" i="2" s="1"/>
  <c r="P12" i="2"/>
  <c r="H13" i="2"/>
  <c r="X13" i="2" s="1"/>
  <c r="G18" i="2"/>
  <c r="G21" i="2"/>
  <c r="G20" i="2"/>
  <c r="G13" i="2"/>
  <c r="G12" i="2"/>
  <c r="W12" i="2" s="1"/>
  <c r="F22" i="2"/>
  <c r="F21" i="2"/>
  <c r="F18" i="2" s="1"/>
  <c r="F20" i="2"/>
  <c r="F14" i="2"/>
  <c r="F13" i="2"/>
  <c r="F10" i="2" s="1"/>
  <c r="F12" i="2"/>
  <c r="E18" i="2"/>
  <c r="E22" i="2"/>
  <c r="E21" i="2"/>
  <c r="E20" i="2"/>
  <c r="E15" i="2"/>
  <c r="E14" i="2"/>
  <c r="E13" i="2"/>
  <c r="E12" i="2"/>
  <c r="U12" i="2" s="1"/>
  <c r="M126" i="2"/>
  <c r="L126" i="2"/>
  <c r="K126" i="2"/>
  <c r="J126" i="2"/>
  <c r="M125" i="2"/>
  <c r="L125" i="2"/>
  <c r="K125" i="2"/>
  <c r="J125" i="2"/>
  <c r="M124" i="2"/>
  <c r="L124" i="2"/>
  <c r="K124" i="2"/>
  <c r="J124" i="2"/>
  <c r="S122" i="2"/>
  <c r="R122" i="2"/>
  <c r="Q122" i="2"/>
  <c r="P122" i="2"/>
  <c r="H122" i="2"/>
  <c r="M122" i="2" s="1"/>
  <c r="G122" i="2"/>
  <c r="L122" i="2" s="1"/>
  <c r="F122" i="2"/>
  <c r="K122" i="2" s="1"/>
  <c r="E122" i="2"/>
  <c r="M119" i="2"/>
  <c r="L119" i="2"/>
  <c r="K119" i="2"/>
  <c r="J119" i="2"/>
  <c r="M118" i="2"/>
  <c r="L118" i="2"/>
  <c r="K118" i="2"/>
  <c r="J118" i="2"/>
  <c r="W117" i="2"/>
  <c r="U117" i="2"/>
  <c r="M117" i="2"/>
  <c r="L117" i="2"/>
  <c r="K117" i="2"/>
  <c r="J117" i="2"/>
  <c r="W116" i="2"/>
  <c r="U116" i="2"/>
  <c r="U114" i="2" s="1"/>
  <c r="M116" i="2"/>
  <c r="L116" i="2"/>
  <c r="K116" i="2"/>
  <c r="J116" i="2"/>
  <c r="S114" i="2"/>
  <c r="R114" i="2"/>
  <c r="Q114" i="2"/>
  <c r="Q112" i="2" s="1"/>
  <c r="P114" i="2"/>
  <c r="H114" i="2"/>
  <c r="M114" i="2" s="1"/>
  <c r="M112" i="2" s="1"/>
  <c r="G114" i="2"/>
  <c r="L114" i="2" s="1"/>
  <c r="F114" i="2"/>
  <c r="F112" i="2" s="1"/>
  <c r="E114" i="2"/>
  <c r="S112" i="2"/>
  <c r="R112" i="2"/>
  <c r="H112" i="2"/>
  <c r="J103" i="2"/>
  <c r="M103" i="2"/>
  <c r="M96" i="2"/>
  <c r="S101" i="2"/>
  <c r="P101" i="2"/>
  <c r="E94" i="2"/>
  <c r="F94" i="2"/>
  <c r="G94" i="2"/>
  <c r="H94" i="2"/>
  <c r="K94" i="2"/>
  <c r="M94" i="2"/>
  <c r="P94" i="2"/>
  <c r="Q94" i="2"/>
  <c r="R94" i="2"/>
  <c r="S94" i="2"/>
  <c r="L96" i="2"/>
  <c r="L97" i="2"/>
  <c r="L98" i="2"/>
  <c r="E101" i="2"/>
  <c r="F101" i="2"/>
  <c r="G101" i="2"/>
  <c r="H101" i="2"/>
  <c r="H92" i="2" s="1"/>
  <c r="J101" i="2"/>
  <c r="K101" i="2"/>
  <c r="M101" i="2"/>
  <c r="Q101" i="2"/>
  <c r="R101" i="2"/>
  <c r="L101" i="2" s="1"/>
  <c r="L103" i="2"/>
  <c r="L104" i="2"/>
  <c r="W82" i="2"/>
  <c r="U82" i="2"/>
  <c r="X75" i="2"/>
  <c r="W75" i="2"/>
  <c r="V75" i="2"/>
  <c r="F8" i="2" l="1"/>
  <c r="Q92" i="2"/>
  <c r="G92" i="2"/>
  <c r="E10" i="2"/>
  <c r="E8" i="2" s="1"/>
  <c r="G10" i="2"/>
  <c r="F92" i="2"/>
  <c r="U21" i="2"/>
  <c r="R92" i="2"/>
  <c r="K92" i="2"/>
  <c r="E92" i="2"/>
  <c r="J94" i="2"/>
  <c r="J92" i="2" s="1"/>
  <c r="P112" i="2"/>
  <c r="O112" i="2" s="1"/>
  <c r="J114" i="2"/>
  <c r="L112" i="2"/>
  <c r="W114" i="2"/>
  <c r="G112" i="2"/>
  <c r="D112" i="2" s="1"/>
  <c r="K114" i="2"/>
  <c r="K112" i="2" s="1"/>
  <c r="E112" i="2"/>
  <c r="J122" i="2"/>
  <c r="J112" i="2" s="1"/>
  <c r="U122" i="2"/>
  <c r="M92" i="2"/>
  <c r="S92" i="2"/>
  <c r="P92" i="2"/>
  <c r="L94" i="2"/>
  <c r="L92" i="2" s="1"/>
  <c r="U75" i="2"/>
  <c r="X73" i="2"/>
  <c r="M83" i="2"/>
  <c r="L83" i="2"/>
  <c r="K83" i="2"/>
  <c r="J83" i="2"/>
  <c r="M82" i="2"/>
  <c r="L82" i="2"/>
  <c r="K82" i="2"/>
  <c r="J82" i="2"/>
  <c r="L80" i="2"/>
  <c r="M77" i="2"/>
  <c r="L77" i="2"/>
  <c r="K77" i="2"/>
  <c r="J77" i="2"/>
  <c r="M76" i="2"/>
  <c r="L76" i="2"/>
  <c r="K76" i="2"/>
  <c r="J76" i="2"/>
  <c r="M75" i="2"/>
  <c r="L75" i="2"/>
  <c r="K75" i="2"/>
  <c r="J75" i="2"/>
  <c r="H80" i="2"/>
  <c r="H73" i="2"/>
  <c r="G80" i="2"/>
  <c r="G73" i="2"/>
  <c r="G71" i="2" s="1"/>
  <c r="F80" i="2"/>
  <c r="K80" i="2" s="1"/>
  <c r="F73" i="2"/>
  <c r="E80" i="2"/>
  <c r="E73" i="2"/>
  <c r="E71" i="2"/>
  <c r="P73" i="2"/>
  <c r="Q73" i="2"/>
  <c r="Q71" i="2" s="1"/>
  <c r="R73" i="2"/>
  <c r="W73" i="2" s="1"/>
  <c r="S73" i="2"/>
  <c r="P80" i="2"/>
  <c r="U80" i="2" s="1"/>
  <c r="R80" i="2"/>
  <c r="W80" i="2" s="1"/>
  <c r="S80" i="2"/>
  <c r="M80" i="2" s="1"/>
  <c r="U51" i="2"/>
  <c r="U50" i="2"/>
  <c r="U49" i="2"/>
  <c r="W42" i="2"/>
  <c r="W41" i="2"/>
  <c r="V43" i="2"/>
  <c r="V42" i="2"/>
  <c r="V41" i="2"/>
  <c r="U44" i="2"/>
  <c r="U43" i="2"/>
  <c r="U42" i="2"/>
  <c r="U41" i="2"/>
  <c r="M51" i="2"/>
  <c r="M50" i="2"/>
  <c r="M49" i="2"/>
  <c r="L51" i="2"/>
  <c r="L50" i="2"/>
  <c r="L49" i="2"/>
  <c r="K51" i="2"/>
  <c r="K50" i="2"/>
  <c r="K49" i="2"/>
  <c r="J47" i="2"/>
  <c r="J51" i="2"/>
  <c r="J50" i="2"/>
  <c r="J49" i="2"/>
  <c r="M44" i="2"/>
  <c r="M43" i="2"/>
  <c r="M42" i="2"/>
  <c r="M41" i="2"/>
  <c r="L44" i="2"/>
  <c r="L43" i="2"/>
  <c r="L42" i="2"/>
  <c r="L41" i="2"/>
  <c r="K44" i="2"/>
  <c r="K43" i="2"/>
  <c r="K42" i="2"/>
  <c r="K41" i="2"/>
  <c r="J43" i="2"/>
  <c r="J42" i="2"/>
  <c r="J41" i="2"/>
  <c r="S47" i="2"/>
  <c r="R47" i="2"/>
  <c r="Q47" i="2"/>
  <c r="P47" i="2"/>
  <c r="U47" i="2" s="1"/>
  <c r="H47" i="2"/>
  <c r="G47" i="2"/>
  <c r="F47" i="2"/>
  <c r="H39" i="2"/>
  <c r="G39" i="2"/>
  <c r="F39" i="2"/>
  <c r="E39" i="2"/>
  <c r="E47" i="2"/>
  <c r="P71" i="2" l="1"/>
  <c r="J80" i="2"/>
  <c r="U73" i="2"/>
  <c r="D92" i="2"/>
  <c r="V73" i="2"/>
  <c r="O92" i="2"/>
  <c r="S71" i="2"/>
  <c r="H71" i="2"/>
  <c r="F71" i="2"/>
  <c r="D71" i="2" s="1"/>
  <c r="K73" i="2"/>
  <c r="K71" i="2" s="1"/>
  <c r="R71" i="2"/>
  <c r="O71" i="2" s="1"/>
  <c r="J73" i="2"/>
  <c r="J71" i="2" s="1"/>
  <c r="L73" i="2"/>
  <c r="M73" i="2"/>
  <c r="M71" i="2" s="1"/>
  <c r="L71" i="2" l="1"/>
  <c r="G16" i="1" l="1"/>
  <c r="G29" i="1"/>
  <c r="G32" i="1"/>
  <c r="F25" i="1"/>
  <c r="F10" i="1"/>
  <c r="F14" i="1"/>
  <c r="H37" i="2" l="1"/>
  <c r="G37" i="2"/>
  <c r="F37" i="2"/>
  <c r="H10" i="2"/>
  <c r="H8" i="2" s="1"/>
  <c r="G8" i="2" l="1"/>
  <c r="S18" i="2"/>
  <c r="M18" i="2" s="1"/>
  <c r="R18" i="2"/>
  <c r="M22" i="2"/>
  <c r="L22" i="2"/>
  <c r="K22" i="2"/>
  <c r="J22" i="2"/>
  <c r="M21" i="2"/>
  <c r="L21" i="2"/>
  <c r="K21" i="2"/>
  <c r="J21" i="2"/>
  <c r="Q18" i="2"/>
  <c r="M15" i="2"/>
  <c r="L15" i="2"/>
  <c r="K15" i="2"/>
  <c r="J15" i="2"/>
  <c r="M14" i="2"/>
  <c r="L14" i="2"/>
  <c r="K14" i="2"/>
  <c r="M13" i="2"/>
  <c r="L13" i="2"/>
  <c r="J13" i="2"/>
  <c r="M12" i="2"/>
  <c r="L12" i="2"/>
  <c r="K12" i="2"/>
  <c r="J12" i="2"/>
  <c r="S10" i="2"/>
  <c r="X10" i="2" s="1"/>
  <c r="R10" i="2"/>
  <c r="Q10" i="2"/>
  <c r="P10" i="2"/>
  <c r="P8" i="2" s="1"/>
  <c r="M10" i="2"/>
  <c r="P39" i="2"/>
  <c r="J39" i="2" s="1"/>
  <c r="E37" i="2"/>
  <c r="D37" i="2" s="1"/>
  <c r="S39" i="2"/>
  <c r="R39" i="2"/>
  <c r="Q39" i="2"/>
  <c r="S37" i="2" l="1"/>
  <c r="M39" i="2"/>
  <c r="R37" i="2"/>
  <c r="W39" i="2"/>
  <c r="L39" i="2"/>
  <c r="L18" i="2"/>
  <c r="W18" i="2"/>
  <c r="Q8" i="2"/>
  <c r="Q37" i="2"/>
  <c r="K39" i="2"/>
  <c r="M8" i="2"/>
  <c r="S8" i="2"/>
  <c r="K13" i="2"/>
  <c r="K10" i="2"/>
  <c r="J14" i="2"/>
  <c r="D8" i="2"/>
  <c r="L10" i="2"/>
  <c r="R8" i="2"/>
  <c r="P37" i="2"/>
  <c r="O37" i="2" s="1"/>
  <c r="J18" i="2"/>
  <c r="U18" i="2"/>
  <c r="K18" i="2"/>
  <c r="U10" i="2"/>
  <c r="V10" i="2"/>
  <c r="J10" i="2"/>
  <c r="V39" i="2"/>
  <c r="U39" i="2"/>
  <c r="M47" i="2"/>
  <c r="L47" i="2"/>
  <c r="K47" i="2"/>
  <c r="J44" i="2"/>
  <c r="H30" i="1"/>
  <c r="H29" i="1"/>
  <c r="H27" i="1"/>
  <c r="H26" i="1"/>
  <c r="H25" i="1"/>
  <c r="H23" i="1"/>
  <c r="H22" i="1"/>
  <c r="H21" i="1"/>
  <c r="H20" i="1"/>
  <c r="H17" i="1"/>
  <c r="H13" i="1"/>
  <c r="F35" i="1"/>
  <c r="F33" i="1"/>
  <c r="F32" i="1"/>
  <c r="F30" i="1"/>
  <c r="F29" i="1"/>
  <c r="F27" i="1"/>
  <c r="F26" i="1"/>
  <c r="F23" i="1"/>
  <c r="F22" i="1"/>
  <c r="F21" i="1"/>
  <c r="F20" i="1"/>
  <c r="F17" i="1"/>
  <c r="F13" i="1"/>
  <c r="F12" i="1"/>
  <c r="H35" i="1"/>
  <c r="L8" i="2" l="1"/>
  <c r="H19" i="1"/>
  <c r="O8" i="2"/>
  <c r="K8" i="2"/>
  <c r="K37" i="2"/>
  <c r="L37" i="2"/>
  <c r="M37" i="2"/>
  <c r="F19" i="1"/>
  <c r="J37" i="2"/>
  <c r="J8" i="2"/>
  <c r="H9" i="1"/>
  <c r="E8" i="1"/>
  <c r="H16" i="1"/>
  <c r="F16" i="1"/>
</calcChain>
</file>

<file path=xl/sharedStrings.xml><?xml version="1.0" encoding="utf-8"?>
<sst xmlns="http://schemas.openxmlformats.org/spreadsheetml/2006/main" count="95" uniqueCount="44">
  <si>
    <t>PRIHODI</t>
  </si>
  <si>
    <t>UKUPNO</t>
  </si>
  <si>
    <t>PRIHODI POSLOVANJA</t>
  </si>
  <si>
    <t>POVEĆANJE/SMANJENJE</t>
  </si>
  <si>
    <t>INDEKS</t>
  </si>
  <si>
    <t>Prihodi od imovine</t>
  </si>
  <si>
    <t>Prihodi od prodaje proizvoda I pruženih usluga</t>
  </si>
  <si>
    <t>Kazne,upravne mjere I ostali prihodi</t>
  </si>
  <si>
    <t>Prihodi od nadležnog proračuna  i HZZO-a temeljem ugovornih obveza</t>
  </si>
  <si>
    <t>Pomoći iz inozemstva i od subjekata unutar općeg proračuna</t>
  </si>
  <si>
    <t>Prihod od prodaje proizvedene dugotrajne imovine</t>
  </si>
  <si>
    <t>Višak prihoda</t>
  </si>
  <si>
    <t xml:space="preserve">Tekuće pomoći od izvanproračunskih korisnika </t>
  </si>
  <si>
    <t>Tekuće pomoći proračunskim korisnicima iz proračuna koji im nije nadležan</t>
  </si>
  <si>
    <t>Kamate na oročena sredstva i depozite po viđenju</t>
  </si>
  <si>
    <t>Prihodi od prodaje proizvoda i robe</t>
  </si>
  <si>
    <t>Prihodi od pruženih usluga</t>
  </si>
  <si>
    <t>Prihodi iz nadležnog proračuna za financiranje rashoda poslovanja</t>
  </si>
  <si>
    <t>Prihodi iz nadležnog proračuna za financiranje rashoda za nabavu nefinancijske imovine</t>
  </si>
  <si>
    <t>Ostali prihodi</t>
  </si>
  <si>
    <t>Stambeni objekti</t>
  </si>
  <si>
    <t>Kapitalne donacije</t>
  </si>
  <si>
    <t>Tekuće donacije</t>
  </si>
  <si>
    <t>Rashodi za zaposlene</t>
  </si>
  <si>
    <t>Materijalni rashodi</t>
  </si>
  <si>
    <t>Financijski rashodi</t>
  </si>
  <si>
    <t>Ostali rashodi</t>
  </si>
  <si>
    <t>Rashodi za nabavu nefinancijske imovine</t>
  </si>
  <si>
    <t>Rashodi za nabavu proizvedene dugotrajne imovine</t>
  </si>
  <si>
    <t>Rashodi za dodatna ulaganja na nefinancijskoj imovini</t>
  </si>
  <si>
    <t>Rashodi poslovanja</t>
  </si>
  <si>
    <t>RASHODI PROGRAMSKA DJELATNOST PO IZVORIMA FINANCIRANJA</t>
  </si>
  <si>
    <t>RASHODI PROJEKT STEĆAKLAND</t>
  </si>
  <si>
    <t>RASHODI ADMINISTRACIJA I UPRAVLJANJE PO IZVORIMA FINANCIRANJA</t>
  </si>
  <si>
    <t>OPĆI DIO RASHODI  PO IZVORIMA</t>
  </si>
  <si>
    <t>Kapitalne  pomoći proračunskim korisnicima iz proračuna koji im nije nadležan</t>
  </si>
  <si>
    <t>Tekuće pomoći od institucija i tijela  EU</t>
  </si>
  <si>
    <t>POSEBNI DIO RASHODI  PO IZVORIMA</t>
  </si>
  <si>
    <t>PLAN 2024</t>
  </si>
  <si>
    <t>NOVI PLAN 2024- rebalans I</t>
  </si>
  <si>
    <t>RASHODI PROJEKT INTERREG</t>
  </si>
  <si>
    <t>Rashodi za nabavu neproizvedene dugotrajne imovine</t>
  </si>
  <si>
    <t>REBALANS I 2024</t>
  </si>
  <si>
    <t>Kapitalne pomoći od institucija i tijela  EU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</si>
</sst>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z val="16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color rgb="FF7030A0"/>
      <name val="Calibri"/>
      <family val="2"/>
      <charset val="238"/>
      <scheme val="minor"/>
    </font>
    <font>
      <b/>
      <u/>
      <sz val="12"/>
      <color rgb="FF7030A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u/>
      <sz val="12"/>
      <color rgb="FF7030A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b/>
      <u/>
      <sz val="14"/>
      <color theme="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sz val="14"/>
      <color rgb="FFFF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44">
    <xf numFmtId="0" fontId="0" fillId="0" borderId="0" xfId="0"/>
    <xf numFmtId="1" fontId="0" fillId="0" borderId="0" xfId="0" applyNumberFormat="1"/>
    <xf numFmtId="0" fontId="2" fillId="0" borderId="0" xfId="0" applyFont="1"/>
    <xf numFmtId="0" fontId="0" fillId="0" borderId="0" xfId="0" applyFont="1"/>
    <xf numFmtId="0" fontId="0" fillId="0" borderId="0" xfId="0" applyBorder="1"/>
    <xf numFmtId="0" fontId="2" fillId="0" borderId="0" xfId="0" applyFont="1" applyBorder="1"/>
    <xf numFmtId="0" fontId="5" fillId="0" borderId="0" xfId="0" applyFont="1"/>
    <xf numFmtId="0" fontId="1" fillId="0" borderId="0" xfId="0" applyFont="1" applyAlignment="1"/>
    <xf numFmtId="0" fontId="0" fillId="4" borderId="0" xfId="0" applyFill="1"/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6" fillId="0" borderId="0" xfId="0" applyFont="1"/>
    <xf numFmtId="0" fontId="4" fillId="0" borderId="0" xfId="0" applyFont="1" applyAlignment="1"/>
    <xf numFmtId="0" fontId="1" fillId="0" borderId="0" xfId="0" applyFont="1"/>
    <xf numFmtId="0" fontId="2" fillId="2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9" fillId="0" borderId="0" xfId="0" applyFont="1"/>
    <xf numFmtId="0" fontId="9" fillId="4" borderId="0" xfId="0" applyFont="1" applyFill="1"/>
    <xf numFmtId="4" fontId="10" fillId="3" borderId="0" xfId="0" applyNumberFormat="1" applyFont="1" applyFill="1"/>
    <xf numFmtId="4" fontId="10" fillId="2" borderId="0" xfId="0" applyNumberFormat="1" applyFont="1" applyFill="1"/>
    <xf numFmtId="4" fontId="10" fillId="0" borderId="0" xfId="0" applyNumberFormat="1" applyFont="1"/>
    <xf numFmtId="4" fontId="9" fillId="0" borderId="0" xfId="0" applyNumberFormat="1" applyFont="1"/>
    <xf numFmtId="4" fontId="9" fillId="3" borderId="0" xfId="0" applyNumberFormat="1" applyFont="1" applyFill="1"/>
    <xf numFmtId="4" fontId="9" fillId="2" borderId="0" xfId="0" applyNumberFormat="1" applyFont="1" applyFill="1"/>
    <xf numFmtId="4" fontId="2" fillId="2" borderId="0" xfId="0" applyNumberFormat="1" applyFont="1" applyFill="1"/>
    <xf numFmtId="4" fontId="2" fillId="0" borderId="0" xfId="0" applyNumberFormat="1" applyFont="1"/>
    <xf numFmtId="4" fontId="2" fillId="3" borderId="0" xfId="0" applyNumberFormat="1" applyFont="1" applyFill="1"/>
    <xf numFmtId="4" fontId="11" fillId="2" borderId="0" xfId="0" applyNumberFormat="1" applyFont="1" applyFill="1"/>
    <xf numFmtId="4" fontId="7" fillId="3" borderId="0" xfId="0" applyNumberFormat="1" applyFont="1" applyFill="1"/>
    <xf numFmtId="4" fontId="7" fillId="2" borderId="0" xfId="0" applyNumberFormat="1" applyFont="1" applyFill="1"/>
    <xf numFmtId="4" fontId="7" fillId="0" borderId="0" xfId="0" applyNumberFormat="1" applyFont="1"/>
    <xf numFmtId="4" fontId="0" fillId="0" borderId="0" xfId="0" applyNumberFormat="1"/>
    <xf numFmtId="4" fontId="0" fillId="3" borderId="0" xfId="0" applyNumberFormat="1" applyFill="1"/>
    <xf numFmtId="4" fontId="0" fillId="2" borderId="0" xfId="0" applyNumberFormat="1" applyFill="1"/>
    <xf numFmtId="4" fontId="8" fillId="0" borderId="0" xfId="0" applyNumberFormat="1" applyFont="1"/>
    <xf numFmtId="0" fontId="12" fillId="0" borderId="0" xfId="0" applyFont="1"/>
    <xf numFmtId="4" fontId="12" fillId="0" borderId="0" xfId="0" applyNumberFormat="1" applyFont="1"/>
    <xf numFmtId="4" fontId="13" fillId="0" borderId="0" xfId="0" applyNumberFormat="1" applyFont="1"/>
    <xf numFmtId="0" fontId="13" fillId="0" borderId="0" xfId="0" applyFont="1"/>
    <xf numFmtId="4" fontId="15" fillId="0" borderId="0" xfId="0" applyNumberFormat="1" applyFont="1"/>
    <xf numFmtId="4" fontId="16" fillId="0" borderId="0" xfId="0" applyNumberFormat="1" applyFont="1"/>
    <xf numFmtId="4" fontId="14" fillId="0" borderId="0" xfId="0" applyNumberFormat="1" applyFont="1"/>
    <xf numFmtId="4" fontId="17" fillId="0" borderId="0" xfId="0" applyNumberFormat="1" applyFont="1"/>
  </cellXfs>
  <cellStyles count="2">
    <cellStyle name="Normal" xfId="0" builtinId="0"/>
    <cellStyle name="Obično_List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H37"/>
  <sheetViews>
    <sheetView tabSelected="1" workbookViewId="0">
      <selection activeCell="M17" sqref="M17"/>
    </sheetView>
  </sheetViews>
  <sheetFormatPr defaultRowHeight="15" x14ac:dyDescent="0.25"/>
  <cols>
    <col min="3" max="3" width="73.140625" customWidth="1"/>
    <col min="5" max="5" width="16" customWidth="1"/>
    <col min="6" max="6" width="30.28515625" customWidth="1"/>
    <col min="7" max="7" width="23.28515625" customWidth="1"/>
    <col min="8" max="8" width="9.5703125" customWidth="1"/>
  </cols>
  <sheetData>
    <row r="4" spans="2:8" ht="18.75" x14ac:dyDescent="0.3">
      <c r="B4" s="13" t="s">
        <v>0</v>
      </c>
      <c r="E4" s="39" t="s">
        <v>38</v>
      </c>
      <c r="F4" s="39" t="s">
        <v>3</v>
      </c>
      <c r="G4" s="39" t="s">
        <v>42</v>
      </c>
      <c r="H4" s="39" t="s">
        <v>4</v>
      </c>
    </row>
    <row r="5" spans="2:8" ht="18.75" x14ac:dyDescent="0.3">
      <c r="E5" s="36"/>
      <c r="F5" s="36"/>
      <c r="G5" s="36"/>
      <c r="H5" s="36"/>
    </row>
    <row r="6" spans="2:8" ht="18.75" x14ac:dyDescent="0.3">
      <c r="B6" t="s">
        <v>1</v>
      </c>
      <c r="E6" s="40">
        <f>SUM(E9+E16+E19+E25+E29+E32+E35)</f>
        <v>2822978</v>
      </c>
      <c r="F6" s="40"/>
      <c r="G6" s="40">
        <f>SUM(G9+G16+G19+G25+G29+G32+G35)</f>
        <v>2842873</v>
      </c>
      <c r="H6" s="37"/>
    </row>
    <row r="7" spans="2:8" ht="18.75" x14ac:dyDescent="0.3">
      <c r="E7" s="40"/>
      <c r="F7" s="40"/>
      <c r="G7" s="40"/>
      <c r="H7" s="37"/>
    </row>
    <row r="8" spans="2:8" ht="18.75" x14ac:dyDescent="0.3">
      <c r="B8" s="2">
        <v>6</v>
      </c>
      <c r="C8" s="2" t="s">
        <v>2</v>
      </c>
      <c r="E8" s="37">
        <f>SUM(E9+E16+E19+E25+E29)</f>
        <v>2816878</v>
      </c>
      <c r="F8" s="37"/>
      <c r="G8" s="37">
        <f>SUM(G9+G16+G19+G25+G29+G32)</f>
        <v>2796997</v>
      </c>
      <c r="H8" s="37"/>
    </row>
    <row r="9" spans="2:8" ht="18.75" x14ac:dyDescent="0.3">
      <c r="B9" s="6">
        <v>63</v>
      </c>
      <c r="C9" s="2" t="s">
        <v>9</v>
      </c>
      <c r="E9" s="41">
        <f>SUM(E10:E14)</f>
        <v>195792</v>
      </c>
      <c r="F9" s="41">
        <f>SUM(G9-E9)</f>
        <v>-174789</v>
      </c>
      <c r="G9" s="41">
        <f>SUM(G10:G14)</f>
        <v>21003</v>
      </c>
      <c r="H9" s="41">
        <f>SUM(G9/E9*100)</f>
        <v>10.727200294189752</v>
      </c>
    </row>
    <row r="10" spans="2:8" ht="18.75" x14ac:dyDescent="0.3">
      <c r="B10">
        <v>6323</v>
      </c>
      <c r="C10" s="11" t="s">
        <v>36</v>
      </c>
      <c r="E10" s="42">
        <v>42790</v>
      </c>
      <c r="F10" s="37">
        <f t="shared" ref="F10" si="0">SUM(G10-E10)</f>
        <v>-42790</v>
      </c>
      <c r="G10" s="42">
        <v>0</v>
      </c>
      <c r="H10" s="37">
        <v>0</v>
      </c>
    </row>
    <row r="11" spans="2:8" ht="18.75" x14ac:dyDescent="0.3">
      <c r="B11">
        <v>6324</v>
      </c>
      <c r="C11" s="11" t="s">
        <v>43</v>
      </c>
      <c r="E11" s="42">
        <v>92160</v>
      </c>
      <c r="F11" s="37">
        <f>SUM(G11-E11)</f>
        <v>-90157</v>
      </c>
      <c r="G11" s="42">
        <v>2003</v>
      </c>
      <c r="H11" s="37"/>
    </row>
    <row r="12" spans="2:8" ht="18.75" x14ac:dyDescent="0.3">
      <c r="B12">
        <v>6341</v>
      </c>
      <c r="C12" s="3" t="s">
        <v>12</v>
      </c>
      <c r="E12" s="42">
        <v>1631</v>
      </c>
      <c r="F12" s="37">
        <f t="shared" ref="F12:F35" si="1">SUM(G12-E12)</f>
        <v>-1631</v>
      </c>
      <c r="G12" s="42">
        <v>0</v>
      </c>
      <c r="H12" s="37">
        <v>0</v>
      </c>
    </row>
    <row r="13" spans="2:8" ht="18.75" x14ac:dyDescent="0.3">
      <c r="B13">
        <v>6361</v>
      </c>
      <c r="C13" s="3" t="s">
        <v>13</v>
      </c>
      <c r="E13" s="42">
        <v>59211</v>
      </c>
      <c r="F13" s="37">
        <f t="shared" si="1"/>
        <v>-41011</v>
      </c>
      <c r="G13" s="42">
        <v>18200</v>
      </c>
      <c r="H13" s="37">
        <f t="shared" ref="H13:H30" si="2">SUM(G13/E13*100)</f>
        <v>30.737531877522756</v>
      </c>
    </row>
    <row r="14" spans="2:8" ht="18.75" x14ac:dyDescent="0.3">
      <c r="B14">
        <v>6362</v>
      </c>
      <c r="C14" s="3" t="s">
        <v>35</v>
      </c>
      <c r="E14" s="37">
        <v>0</v>
      </c>
      <c r="F14" s="37">
        <f t="shared" ref="F14" si="3">SUM(G14-E14)</f>
        <v>800</v>
      </c>
      <c r="G14" s="42">
        <v>800</v>
      </c>
      <c r="H14" s="37">
        <v>0</v>
      </c>
    </row>
    <row r="15" spans="2:8" ht="18.75" x14ac:dyDescent="0.3">
      <c r="C15" s="3"/>
      <c r="E15" s="37"/>
      <c r="F15" s="37"/>
      <c r="G15" s="43"/>
      <c r="H15" s="37"/>
    </row>
    <row r="16" spans="2:8" ht="18.75" x14ac:dyDescent="0.3">
      <c r="B16" s="2">
        <v>64</v>
      </c>
      <c r="C16" s="2" t="s">
        <v>5</v>
      </c>
      <c r="E16" s="38">
        <f>SUM(E17)</f>
        <v>10</v>
      </c>
      <c r="F16" s="38">
        <f t="shared" si="1"/>
        <v>0</v>
      </c>
      <c r="G16" s="38">
        <f>SUM(G17)</f>
        <v>10</v>
      </c>
      <c r="H16" s="38">
        <f t="shared" si="2"/>
        <v>100</v>
      </c>
    </row>
    <row r="17" spans="2:8" ht="18.75" x14ac:dyDescent="0.3">
      <c r="B17">
        <v>6413</v>
      </c>
      <c r="C17" s="3" t="s">
        <v>14</v>
      </c>
      <c r="E17" s="37">
        <v>10</v>
      </c>
      <c r="F17" s="37">
        <f t="shared" si="1"/>
        <v>0</v>
      </c>
      <c r="G17" s="37">
        <v>10</v>
      </c>
      <c r="H17" s="37">
        <f t="shared" si="2"/>
        <v>100</v>
      </c>
    </row>
    <row r="18" spans="2:8" ht="18.75" x14ac:dyDescent="0.3">
      <c r="C18" s="3"/>
      <c r="E18" s="37"/>
      <c r="F18" s="37"/>
      <c r="G18" s="37"/>
      <c r="H18" s="37"/>
    </row>
    <row r="19" spans="2:8" ht="18.75" x14ac:dyDescent="0.3">
      <c r="B19" s="2">
        <v>66</v>
      </c>
      <c r="C19" s="2" t="s">
        <v>6</v>
      </c>
      <c r="E19" s="41">
        <f>SUM(E20:E23)</f>
        <v>105208</v>
      </c>
      <c r="F19" s="41">
        <f t="shared" si="1"/>
        <v>79908</v>
      </c>
      <c r="G19" s="41">
        <f>SUM(G20:G23)</f>
        <v>185116</v>
      </c>
      <c r="H19" s="41">
        <f t="shared" si="2"/>
        <v>175.95239905710591</v>
      </c>
    </row>
    <row r="20" spans="2:8" ht="18.75" x14ac:dyDescent="0.3">
      <c r="B20">
        <v>6614</v>
      </c>
      <c r="C20" s="3" t="s">
        <v>15</v>
      </c>
      <c r="E20" s="37">
        <v>60000</v>
      </c>
      <c r="F20" s="37">
        <f t="shared" si="1"/>
        <v>5885</v>
      </c>
      <c r="G20" s="37">
        <v>65885</v>
      </c>
      <c r="H20" s="37">
        <f t="shared" si="2"/>
        <v>109.80833333333334</v>
      </c>
    </row>
    <row r="21" spans="2:8" ht="18.75" x14ac:dyDescent="0.3">
      <c r="B21">
        <v>6615</v>
      </c>
      <c r="C21" s="3" t="s">
        <v>16</v>
      </c>
      <c r="E21" s="37">
        <v>33881</v>
      </c>
      <c r="F21" s="37">
        <f t="shared" si="1"/>
        <v>0</v>
      </c>
      <c r="G21" s="37">
        <v>33881</v>
      </c>
      <c r="H21" s="37">
        <f t="shared" si="2"/>
        <v>100</v>
      </c>
    </row>
    <row r="22" spans="2:8" ht="18.75" x14ac:dyDescent="0.3">
      <c r="B22">
        <v>6631</v>
      </c>
      <c r="C22" s="3" t="s">
        <v>22</v>
      </c>
      <c r="E22" s="37">
        <v>1327</v>
      </c>
      <c r="F22" s="37">
        <f t="shared" si="1"/>
        <v>-1327</v>
      </c>
      <c r="G22" s="37">
        <v>0</v>
      </c>
      <c r="H22" s="37">
        <f t="shared" si="2"/>
        <v>0</v>
      </c>
    </row>
    <row r="23" spans="2:8" ht="18.75" x14ac:dyDescent="0.3">
      <c r="B23">
        <v>6632</v>
      </c>
      <c r="C23" s="3" t="s">
        <v>21</v>
      </c>
      <c r="E23" s="37">
        <v>10000</v>
      </c>
      <c r="F23" s="37">
        <f t="shared" si="1"/>
        <v>75350</v>
      </c>
      <c r="G23" s="37">
        <v>85350</v>
      </c>
      <c r="H23" s="37">
        <f t="shared" si="2"/>
        <v>853.5</v>
      </c>
    </row>
    <row r="24" spans="2:8" ht="18.75" x14ac:dyDescent="0.3">
      <c r="C24" s="3"/>
      <c r="E24" s="37"/>
      <c r="F24" s="37"/>
      <c r="G24" s="37"/>
      <c r="H24" s="37"/>
    </row>
    <row r="25" spans="2:8" ht="18.75" x14ac:dyDescent="0.3">
      <c r="B25" s="2">
        <v>67</v>
      </c>
      <c r="C25" s="5" t="s">
        <v>8</v>
      </c>
      <c r="D25" s="4"/>
      <c r="E25" s="38">
        <f>SUM(E26:E27)</f>
        <v>2515128</v>
      </c>
      <c r="F25" s="38">
        <f>SUM(G25-E25)</f>
        <v>75000</v>
      </c>
      <c r="G25" s="38">
        <f>SUM(G26:G27)</f>
        <v>2590128</v>
      </c>
      <c r="H25" s="38">
        <f t="shared" si="2"/>
        <v>102.98195559033178</v>
      </c>
    </row>
    <row r="26" spans="2:8" ht="18.75" x14ac:dyDescent="0.3">
      <c r="B26">
        <v>6711</v>
      </c>
      <c r="C26" s="3" t="s">
        <v>17</v>
      </c>
      <c r="E26" s="37">
        <v>2372598</v>
      </c>
      <c r="F26" s="37">
        <f t="shared" si="1"/>
        <v>-5570</v>
      </c>
      <c r="G26" s="37">
        <v>2367028</v>
      </c>
      <c r="H26" s="37">
        <f t="shared" si="2"/>
        <v>99.76523625156895</v>
      </c>
    </row>
    <row r="27" spans="2:8" ht="18.75" x14ac:dyDescent="0.3">
      <c r="B27">
        <v>6712</v>
      </c>
      <c r="C27" s="3" t="s">
        <v>18</v>
      </c>
      <c r="E27" s="37">
        <v>142530</v>
      </c>
      <c r="F27" s="37">
        <f t="shared" si="1"/>
        <v>80570</v>
      </c>
      <c r="G27" s="37">
        <v>223100</v>
      </c>
      <c r="H27" s="37">
        <f t="shared" si="2"/>
        <v>156.52845015084546</v>
      </c>
    </row>
    <row r="28" spans="2:8" ht="18.75" x14ac:dyDescent="0.3">
      <c r="C28" s="3"/>
      <c r="E28" s="37"/>
      <c r="F28" s="37"/>
      <c r="G28" s="37"/>
      <c r="H28" s="37"/>
    </row>
    <row r="29" spans="2:8" ht="18.75" x14ac:dyDescent="0.3">
      <c r="B29" s="2">
        <v>68</v>
      </c>
      <c r="C29" s="2" t="s">
        <v>7</v>
      </c>
      <c r="E29" s="38">
        <f>SUM(E30)</f>
        <v>740</v>
      </c>
      <c r="F29" s="38">
        <f t="shared" si="1"/>
        <v>0</v>
      </c>
      <c r="G29" s="38">
        <f>SUM(G30)</f>
        <v>740</v>
      </c>
      <c r="H29" s="38">
        <f t="shared" si="2"/>
        <v>100</v>
      </c>
    </row>
    <row r="30" spans="2:8" ht="18.75" x14ac:dyDescent="0.3">
      <c r="B30">
        <v>6831</v>
      </c>
      <c r="C30" s="3" t="s">
        <v>19</v>
      </c>
      <c r="E30" s="37">
        <v>740</v>
      </c>
      <c r="F30" s="37">
        <f t="shared" si="1"/>
        <v>0</v>
      </c>
      <c r="G30" s="37">
        <v>740</v>
      </c>
      <c r="H30" s="37">
        <f t="shared" si="2"/>
        <v>100</v>
      </c>
    </row>
    <row r="31" spans="2:8" ht="18.75" x14ac:dyDescent="0.3">
      <c r="C31" s="3"/>
      <c r="E31" s="37"/>
      <c r="F31" s="37"/>
      <c r="G31" s="37"/>
      <c r="H31" s="37"/>
    </row>
    <row r="32" spans="2:8" ht="18.75" x14ac:dyDescent="0.3">
      <c r="B32" s="2">
        <v>72</v>
      </c>
      <c r="C32" s="2" t="s">
        <v>10</v>
      </c>
      <c r="E32" s="38">
        <f>SUM(E33)</f>
        <v>0</v>
      </c>
      <c r="F32" s="38">
        <f t="shared" si="1"/>
        <v>0</v>
      </c>
      <c r="G32" s="38">
        <f>SUM(G33)</f>
        <v>0</v>
      </c>
      <c r="H32" s="38">
        <v>0</v>
      </c>
    </row>
    <row r="33" spans="2:8" ht="18.75" x14ac:dyDescent="0.3">
      <c r="B33">
        <v>7211</v>
      </c>
      <c r="C33" s="3" t="s">
        <v>20</v>
      </c>
      <c r="E33" s="37">
        <v>0</v>
      </c>
      <c r="F33" s="37">
        <f t="shared" si="1"/>
        <v>0</v>
      </c>
      <c r="G33" s="37">
        <v>0</v>
      </c>
      <c r="H33" s="37">
        <v>0</v>
      </c>
    </row>
    <row r="34" spans="2:8" ht="18.75" x14ac:dyDescent="0.3">
      <c r="C34" s="3"/>
      <c r="E34" s="37"/>
      <c r="F34" s="37"/>
      <c r="G34" s="37"/>
      <c r="H34" s="37"/>
    </row>
    <row r="35" spans="2:8" ht="18.75" x14ac:dyDescent="0.3">
      <c r="B35" s="2">
        <v>922</v>
      </c>
      <c r="C35" s="2" t="s">
        <v>11</v>
      </c>
      <c r="E35" s="38">
        <v>6100</v>
      </c>
      <c r="F35" s="38">
        <f t="shared" si="1"/>
        <v>39776</v>
      </c>
      <c r="G35" s="38">
        <v>45876</v>
      </c>
      <c r="H35" s="38">
        <f>SUM(G35/E35*100)</f>
        <v>752.06557377049182</v>
      </c>
    </row>
    <row r="36" spans="2:8" x14ac:dyDescent="0.25">
      <c r="C36" s="3"/>
    </row>
    <row r="37" spans="2:8" x14ac:dyDescent="0.25">
      <c r="C37" s="3"/>
    </row>
  </sheetData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H126"/>
  <sheetViews>
    <sheetView topLeftCell="D1" workbookViewId="0">
      <selection activeCell="W32" sqref="W32"/>
    </sheetView>
  </sheetViews>
  <sheetFormatPr defaultRowHeight="15" x14ac:dyDescent="0.25"/>
  <cols>
    <col min="1" max="1" width="3.140625" customWidth="1"/>
    <col min="2" max="2" width="4.140625" customWidth="1"/>
    <col min="3" max="3" width="48.7109375" customWidth="1"/>
    <col min="4" max="4" width="13.42578125" customWidth="1"/>
    <col min="5" max="5" width="13.28515625" bestFit="1" customWidth="1"/>
    <col min="6" max="6" width="10.28515625" bestFit="1" customWidth="1"/>
    <col min="7" max="7" width="11.42578125" bestFit="1" customWidth="1"/>
    <col min="8" max="8" width="9.5703125" bestFit="1" customWidth="1"/>
    <col min="9" max="9" width="4.28515625" customWidth="1"/>
    <col min="10" max="10" width="10.85546875" bestFit="1" customWidth="1"/>
    <col min="11" max="11" width="9.5703125" bestFit="1" customWidth="1"/>
    <col min="12" max="12" width="12.140625" bestFit="1" customWidth="1"/>
    <col min="13" max="13" width="10.7109375" customWidth="1"/>
    <col min="14" max="14" width="3.28515625" customWidth="1"/>
    <col min="15" max="16" width="13.28515625" bestFit="1" customWidth="1"/>
    <col min="17" max="18" width="11.42578125" bestFit="1" customWidth="1"/>
    <col min="19" max="19" width="10.28515625" bestFit="1" customWidth="1"/>
    <col min="20" max="20" width="4.5703125" customWidth="1"/>
    <col min="21" max="21" width="7.28515625" customWidth="1"/>
    <col min="22" max="22" width="8.140625" customWidth="1"/>
    <col min="23" max="23" width="8.42578125" customWidth="1"/>
    <col min="24" max="24" width="7.140625" customWidth="1"/>
  </cols>
  <sheetData>
    <row r="4" spans="1:24" ht="21" customHeight="1" x14ac:dyDescent="0.35">
      <c r="A4" s="12"/>
      <c r="B4" s="12"/>
      <c r="C4" s="12"/>
      <c r="D4" s="12"/>
      <c r="E4" s="16" t="s">
        <v>34</v>
      </c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</row>
    <row r="6" spans="1:24" ht="15.75" x14ac:dyDescent="0.25">
      <c r="D6" s="17"/>
      <c r="E6" s="14" t="s">
        <v>38</v>
      </c>
      <c r="F6" s="14"/>
      <c r="G6" s="14"/>
      <c r="H6" s="14"/>
      <c r="I6" s="17"/>
      <c r="J6" s="15" t="s">
        <v>3</v>
      </c>
      <c r="K6" s="15"/>
      <c r="L6" s="15"/>
      <c r="M6" s="15"/>
      <c r="N6" s="17"/>
      <c r="O6" s="17"/>
      <c r="P6" s="14" t="s">
        <v>39</v>
      </c>
      <c r="Q6" s="14"/>
      <c r="R6" s="14"/>
      <c r="S6" s="14"/>
      <c r="T6" s="17"/>
      <c r="U6" s="15" t="s">
        <v>4</v>
      </c>
      <c r="V6" s="15"/>
      <c r="W6" s="15"/>
      <c r="X6" s="15"/>
    </row>
    <row r="7" spans="1:24" ht="15.75" x14ac:dyDescent="0.25">
      <c r="D7" s="17"/>
      <c r="E7" s="18">
        <v>11</v>
      </c>
      <c r="F7" s="18">
        <v>25</v>
      </c>
      <c r="G7" s="18">
        <v>55</v>
      </c>
      <c r="H7" s="18">
        <v>29</v>
      </c>
      <c r="I7" s="18"/>
      <c r="J7" s="18">
        <v>11</v>
      </c>
      <c r="K7" s="18">
        <v>25</v>
      </c>
      <c r="L7" s="18">
        <v>55</v>
      </c>
      <c r="M7" s="18">
        <v>29</v>
      </c>
      <c r="N7" s="17"/>
      <c r="O7" s="17"/>
      <c r="P7" s="18">
        <v>11</v>
      </c>
      <c r="Q7" s="18">
        <v>25</v>
      </c>
      <c r="R7" s="18">
        <v>55</v>
      </c>
      <c r="S7" s="18">
        <v>29</v>
      </c>
      <c r="T7" s="18"/>
      <c r="U7" s="18">
        <v>11</v>
      </c>
      <c r="V7" s="18">
        <v>25</v>
      </c>
      <c r="W7" s="18">
        <v>55</v>
      </c>
      <c r="X7" s="18">
        <v>29</v>
      </c>
    </row>
    <row r="8" spans="1:24" ht="15.75" x14ac:dyDescent="0.25">
      <c r="D8" s="19">
        <f>SUM(E8:H8)</f>
        <v>2822978</v>
      </c>
      <c r="E8" s="20">
        <f>SUM(E10+E18)</f>
        <v>2515128</v>
      </c>
      <c r="F8" s="20">
        <f>SUM(F10+F18)</f>
        <v>94631</v>
      </c>
      <c r="G8" s="20">
        <f>SUM(G10+G18)</f>
        <v>207119</v>
      </c>
      <c r="H8" s="20">
        <f>SUM(H10+H18)</f>
        <v>6100</v>
      </c>
      <c r="I8" s="21"/>
      <c r="J8" s="19">
        <f>SUM(J10+J18)</f>
        <v>75000</v>
      </c>
      <c r="K8" s="19">
        <f>SUM(K10+K18)</f>
        <v>5885</v>
      </c>
      <c r="L8" s="19">
        <f>SUM(L10+L18)</f>
        <v>-100766</v>
      </c>
      <c r="M8" s="19">
        <f>SUM(M10+M18)</f>
        <v>39776</v>
      </c>
      <c r="N8" s="21"/>
      <c r="O8" s="19">
        <f>SUM(P8:S8)</f>
        <v>2842873</v>
      </c>
      <c r="P8" s="20">
        <f>SUM(P10+P18)</f>
        <v>2590128</v>
      </c>
      <c r="Q8" s="20">
        <f>SUM(Q10+Q18)</f>
        <v>100516</v>
      </c>
      <c r="R8" s="20">
        <f>SUM(R10+R18)</f>
        <v>106353</v>
      </c>
      <c r="S8" s="20">
        <f>SUM(S10+S18)</f>
        <v>45876</v>
      </c>
      <c r="T8" s="22"/>
      <c r="U8" s="23"/>
      <c r="V8" s="23"/>
      <c r="W8" s="23"/>
      <c r="X8" s="23"/>
    </row>
    <row r="9" spans="1:24" ht="15.75" x14ac:dyDescent="0.25">
      <c r="D9" s="22"/>
      <c r="E9" s="24"/>
      <c r="F9" s="24"/>
      <c r="G9" s="24"/>
      <c r="H9" s="24"/>
      <c r="I9" s="22"/>
      <c r="J9" s="23"/>
      <c r="K9" s="23"/>
      <c r="L9" s="23"/>
      <c r="M9" s="23"/>
      <c r="N9" s="22"/>
      <c r="O9" s="22"/>
      <c r="P9" s="24"/>
      <c r="Q9" s="24"/>
      <c r="R9" s="24"/>
      <c r="S9" s="24"/>
      <c r="T9" s="22"/>
      <c r="U9" s="23"/>
      <c r="V9" s="23"/>
      <c r="W9" s="23"/>
      <c r="X9" s="23"/>
    </row>
    <row r="10" spans="1:24" ht="15.75" x14ac:dyDescent="0.25">
      <c r="B10" s="2">
        <v>3</v>
      </c>
      <c r="C10" s="2" t="s">
        <v>30</v>
      </c>
      <c r="D10" s="22"/>
      <c r="E10" s="25">
        <f>SUM(E11:E15)</f>
        <v>2372598</v>
      </c>
      <c r="F10" s="25">
        <f>SUM(F12:F15)</f>
        <v>94631</v>
      </c>
      <c r="G10" s="25">
        <f>SUM(G12:G15)</f>
        <v>104159</v>
      </c>
      <c r="H10" s="25">
        <f>SUM(H12:H15)</f>
        <v>6100</v>
      </c>
      <c r="I10" s="26"/>
      <c r="J10" s="27">
        <f>SUM(P10-E10)</f>
        <v>-5570</v>
      </c>
      <c r="K10" s="27">
        <f>SUM(Q10-F10)</f>
        <v>5885</v>
      </c>
      <c r="L10" s="27">
        <f>SUM(R10-G10)</f>
        <v>-85959</v>
      </c>
      <c r="M10" s="27">
        <f>SUM(S10-H10)</f>
        <v>33779</v>
      </c>
      <c r="N10" s="22"/>
      <c r="O10" s="22"/>
      <c r="P10" s="25">
        <f>SUM(P12:P15)</f>
        <v>2367028</v>
      </c>
      <c r="Q10" s="25">
        <f>SUM(Q12:Q15)</f>
        <v>100516</v>
      </c>
      <c r="R10" s="25">
        <f>SUM(R12:R15)</f>
        <v>18200</v>
      </c>
      <c r="S10" s="25">
        <f>SUM(S12:S15)</f>
        <v>39879</v>
      </c>
      <c r="T10" s="26"/>
      <c r="U10" s="27">
        <f t="shared" ref="U10" si="0">SUM(P10/E10*100)</f>
        <v>99.76523625156895</v>
      </c>
      <c r="V10" s="27">
        <f t="shared" ref="V10" si="1">SUM(Q10/F10*100)</f>
        <v>106.21889232915218</v>
      </c>
      <c r="W10" s="27">
        <v>0</v>
      </c>
      <c r="X10" s="27">
        <f>SUM(S10/H10*100)</f>
        <v>653.75409836065569</v>
      </c>
    </row>
    <row r="11" spans="1:24" ht="15.75" x14ac:dyDescent="0.25">
      <c r="D11" s="22"/>
      <c r="E11" s="24"/>
      <c r="F11" s="24"/>
      <c r="G11" s="24"/>
      <c r="H11" s="24"/>
      <c r="I11" s="22"/>
      <c r="J11" s="23"/>
      <c r="K11" s="23"/>
      <c r="L11" s="23"/>
      <c r="M11" s="23"/>
      <c r="N11" s="22"/>
      <c r="O11" s="22"/>
      <c r="P11" s="24"/>
      <c r="Q11" s="24"/>
      <c r="R11" s="24"/>
      <c r="S11" s="24"/>
      <c r="T11" s="22"/>
      <c r="U11" s="23"/>
      <c r="V11" s="23"/>
      <c r="W11" s="23"/>
      <c r="X11" s="23"/>
    </row>
    <row r="12" spans="1:24" ht="15.75" x14ac:dyDescent="0.25">
      <c r="B12">
        <v>31</v>
      </c>
      <c r="C12" t="s">
        <v>23</v>
      </c>
      <c r="D12" s="22"/>
      <c r="E12" s="28">
        <f>SUM(E41+E116)</f>
        <v>1690452</v>
      </c>
      <c r="F12" s="24">
        <f>SUM(F41+F116)</f>
        <v>6500</v>
      </c>
      <c r="G12" s="24">
        <f>SUM(G41+G116)</f>
        <v>19799</v>
      </c>
      <c r="H12" s="24">
        <v>0</v>
      </c>
      <c r="I12" s="22"/>
      <c r="J12" s="23">
        <f t="shared" ref="J12:J15" si="2">SUM(P12-E12)</f>
        <v>-4552</v>
      </c>
      <c r="K12" s="23">
        <f t="shared" ref="K12:K15" si="3">SUM(Q12-F12)</f>
        <v>0</v>
      </c>
      <c r="L12" s="23">
        <f t="shared" ref="L12:L15" si="4">SUM(R12-G12)</f>
        <v>-19799</v>
      </c>
      <c r="M12" s="23">
        <f t="shared" ref="M12:M15" si="5">SUM(S12-H12)</f>
        <v>8692</v>
      </c>
      <c r="N12" s="22"/>
      <c r="O12" s="22"/>
      <c r="P12" s="24">
        <f>SUM(P41+P116)</f>
        <v>1685900</v>
      </c>
      <c r="Q12" s="24">
        <f>SUM(Q41+Q116)</f>
        <v>6500</v>
      </c>
      <c r="R12" s="24">
        <f>SUM(R41+R116)</f>
        <v>0</v>
      </c>
      <c r="S12" s="24">
        <f>SUM(S41+S116)</f>
        <v>8692</v>
      </c>
      <c r="T12" s="22"/>
      <c r="U12" s="23">
        <f t="shared" ref="U12:W13" si="6">SUM(P12/E12*100)</f>
        <v>99.730722907246104</v>
      </c>
      <c r="V12" s="23">
        <f t="shared" si="6"/>
        <v>100</v>
      </c>
      <c r="W12" s="23">
        <f t="shared" si="6"/>
        <v>0</v>
      </c>
      <c r="X12" s="23">
        <v>0</v>
      </c>
    </row>
    <row r="13" spans="1:24" ht="15.75" x14ac:dyDescent="0.25">
      <c r="B13">
        <v>32</v>
      </c>
      <c r="C13" t="s">
        <v>24</v>
      </c>
      <c r="D13" s="22"/>
      <c r="E13" s="28">
        <f>SUM(E42+E75+E96+E117)</f>
        <v>640546</v>
      </c>
      <c r="F13" s="24">
        <f>SUM(F42+F75+F96+F117)</f>
        <v>87031</v>
      </c>
      <c r="G13" s="24">
        <f>SUM(G42+G75+G96+G117)</f>
        <v>84360</v>
      </c>
      <c r="H13" s="24">
        <f>SUM(H42+H75+H96+H117)</f>
        <v>6100</v>
      </c>
      <c r="I13" s="22"/>
      <c r="J13" s="23">
        <f t="shared" si="2"/>
        <v>-518</v>
      </c>
      <c r="K13" s="23">
        <f t="shared" si="3"/>
        <v>5835</v>
      </c>
      <c r="L13" s="23">
        <f t="shared" si="4"/>
        <v>-66160</v>
      </c>
      <c r="M13" s="23">
        <f t="shared" si="5"/>
        <v>25087</v>
      </c>
      <c r="N13" s="22"/>
      <c r="O13" s="22"/>
      <c r="P13" s="24">
        <f>SUM(P42+P75+P96+P117)</f>
        <v>640028</v>
      </c>
      <c r="Q13" s="24">
        <f>SUM(Q42+Q75+Q96+Q117)</f>
        <v>92866</v>
      </c>
      <c r="R13" s="24">
        <f>SUM(R42+R75+R96+R117)</f>
        <v>18200</v>
      </c>
      <c r="S13" s="24">
        <f>SUM(S42+S75+S96+S117)</f>
        <v>31187</v>
      </c>
      <c r="T13" s="22"/>
      <c r="U13" s="23">
        <f t="shared" si="6"/>
        <v>99.919131490946782</v>
      </c>
      <c r="V13" s="23">
        <f t="shared" si="6"/>
        <v>106.70450758924981</v>
      </c>
      <c r="W13" s="23">
        <f t="shared" si="6"/>
        <v>21.574205784732101</v>
      </c>
      <c r="X13" s="23">
        <f>SUM(S13/H13*100)</f>
        <v>511.26229508196718</v>
      </c>
    </row>
    <row r="14" spans="1:24" ht="15.75" x14ac:dyDescent="0.25">
      <c r="B14">
        <v>34</v>
      </c>
      <c r="C14" t="s">
        <v>25</v>
      </c>
      <c r="D14" s="22"/>
      <c r="E14" s="28">
        <f>SUM(E43)</f>
        <v>3500</v>
      </c>
      <c r="F14" s="24">
        <f>SUM(F43)</f>
        <v>1100</v>
      </c>
      <c r="G14" s="24">
        <v>0</v>
      </c>
      <c r="H14" s="24">
        <v>0</v>
      </c>
      <c r="I14" s="22"/>
      <c r="J14" s="23">
        <f t="shared" si="2"/>
        <v>-500</v>
      </c>
      <c r="K14" s="23">
        <f t="shared" si="3"/>
        <v>50</v>
      </c>
      <c r="L14" s="23">
        <f t="shared" si="4"/>
        <v>0</v>
      </c>
      <c r="M14" s="23">
        <f t="shared" si="5"/>
        <v>0</v>
      </c>
      <c r="N14" s="22"/>
      <c r="O14" s="22"/>
      <c r="P14" s="24">
        <f>SUM(P43)</f>
        <v>3000</v>
      </c>
      <c r="Q14" s="24">
        <f>SUM(Q43)</f>
        <v>1150</v>
      </c>
      <c r="R14" s="24">
        <v>0</v>
      </c>
      <c r="S14" s="24">
        <v>0</v>
      </c>
      <c r="T14" s="22"/>
      <c r="U14" s="23">
        <f>SUM(P14/E14*100)</f>
        <v>85.714285714285708</v>
      </c>
      <c r="V14" s="23">
        <f>SUM(Q14/F14*100)</f>
        <v>104.54545454545455</v>
      </c>
      <c r="W14" s="23">
        <v>0</v>
      </c>
      <c r="X14" s="23">
        <f>SUM(W14)</f>
        <v>0</v>
      </c>
    </row>
    <row r="15" spans="1:24" ht="15.75" x14ac:dyDescent="0.25">
      <c r="B15">
        <v>38</v>
      </c>
      <c r="C15" t="s">
        <v>26</v>
      </c>
      <c r="D15" s="22"/>
      <c r="E15" s="28">
        <f>SUM(E44)</f>
        <v>38100</v>
      </c>
      <c r="F15" s="24">
        <v>0</v>
      </c>
      <c r="G15" s="24">
        <v>0</v>
      </c>
      <c r="H15" s="24">
        <v>0</v>
      </c>
      <c r="I15" s="22"/>
      <c r="J15" s="23">
        <f t="shared" si="2"/>
        <v>0</v>
      </c>
      <c r="K15" s="23">
        <f t="shared" si="3"/>
        <v>0</v>
      </c>
      <c r="L15" s="23">
        <f t="shared" si="4"/>
        <v>0</v>
      </c>
      <c r="M15" s="23">
        <f t="shared" si="5"/>
        <v>0</v>
      </c>
      <c r="N15" s="22"/>
      <c r="O15" s="22"/>
      <c r="P15" s="24">
        <f>SUM(P44)</f>
        <v>38100</v>
      </c>
      <c r="Q15" s="24">
        <v>0</v>
      </c>
      <c r="R15" s="24">
        <v>0</v>
      </c>
      <c r="S15" s="24">
        <v>0</v>
      </c>
      <c r="T15" s="22"/>
      <c r="U15" s="23">
        <f>SUM(P15/E15*100)</f>
        <v>100</v>
      </c>
      <c r="V15" s="23">
        <v>0</v>
      </c>
      <c r="W15" s="23">
        <v>0</v>
      </c>
      <c r="X15" s="23">
        <v>0</v>
      </c>
    </row>
    <row r="16" spans="1:24" ht="15.75" x14ac:dyDescent="0.25">
      <c r="D16" s="22"/>
      <c r="E16" s="24"/>
      <c r="F16" s="24"/>
      <c r="G16" s="24"/>
      <c r="H16" s="24"/>
      <c r="I16" s="22"/>
      <c r="J16" s="23"/>
      <c r="K16" s="23"/>
      <c r="L16" s="23"/>
      <c r="M16" s="23"/>
      <c r="N16" s="22"/>
      <c r="O16" s="22"/>
      <c r="P16" s="24"/>
      <c r="Q16" s="24"/>
      <c r="R16" s="24"/>
      <c r="S16" s="24"/>
      <c r="T16" s="22"/>
      <c r="U16" s="23"/>
      <c r="V16" s="23"/>
      <c r="W16" s="23"/>
      <c r="X16" s="23"/>
    </row>
    <row r="17" spans="1:29" ht="15.75" x14ac:dyDescent="0.25">
      <c r="D17" s="22"/>
      <c r="E17" s="24"/>
      <c r="F17" s="24"/>
      <c r="G17" s="24"/>
      <c r="H17" s="24"/>
      <c r="I17" s="22"/>
      <c r="J17" s="23"/>
      <c r="K17" s="23"/>
      <c r="L17" s="23"/>
      <c r="M17" s="23"/>
      <c r="N17" s="22"/>
      <c r="O17" s="22"/>
      <c r="P17" s="24"/>
      <c r="Q17" s="24"/>
      <c r="R17" s="24"/>
      <c r="S17" s="24"/>
      <c r="T17" s="22"/>
      <c r="U17" s="23"/>
      <c r="V17" s="23"/>
      <c r="W17" s="23"/>
      <c r="X17" s="23"/>
    </row>
    <row r="18" spans="1:29" ht="15.75" x14ac:dyDescent="0.25">
      <c r="B18" s="2">
        <v>4</v>
      </c>
      <c r="C18" s="2" t="s">
        <v>27</v>
      </c>
      <c r="D18" s="26"/>
      <c r="E18" s="25">
        <f>SUM(E20:E22)</f>
        <v>142530</v>
      </c>
      <c r="F18" s="25">
        <f>SUM(F20:F22)</f>
        <v>0</v>
      </c>
      <c r="G18" s="25">
        <f>SUM(G20:G22)</f>
        <v>102960</v>
      </c>
      <c r="H18" s="25">
        <v>0</v>
      </c>
      <c r="I18" s="26"/>
      <c r="J18" s="27">
        <f t="shared" ref="J18" si="7">SUM(P18-E18)</f>
        <v>80570</v>
      </c>
      <c r="K18" s="27">
        <f t="shared" ref="K18" si="8">SUM(Q18-F18)</f>
        <v>0</v>
      </c>
      <c r="L18" s="27">
        <f t="shared" ref="L18" si="9">SUM(R18-G18)</f>
        <v>-14807</v>
      </c>
      <c r="M18" s="27">
        <f t="shared" ref="M18" si="10">SUM(S18-H18)</f>
        <v>5997</v>
      </c>
      <c r="N18" s="22"/>
      <c r="O18" s="22"/>
      <c r="P18" s="25">
        <f>SUM(P20:P22)</f>
        <v>223100</v>
      </c>
      <c r="Q18" s="25">
        <f>SUM(Q21:Q22)</f>
        <v>0</v>
      </c>
      <c r="R18" s="25">
        <f>SUM(R21:R22)</f>
        <v>88153</v>
      </c>
      <c r="S18" s="25">
        <f>SUM(S21:S22)</f>
        <v>5997</v>
      </c>
      <c r="T18" s="26"/>
      <c r="U18" s="27">
        <f>SUM(P18/E18*100)</f>
        <v>156.52845015084546</v>
      </c>
      <c r="V18" s="27">
        <v>0</v>
      </c>
      <c r="W18" s="27">
        <f>SUM(R18/G18*100)</f>
        <v>85.618686868686865</v>
      </c>
      <c r="X18" s="27">
        <v>0</v>
      </c>
    </row>
    <row r="19" spans="1:29" ht="15.75" x14ac:dyDescent="0.25">
      <c r="D19" s="22"/>
      <c r="E19" s="24"/>
      <c r="F19" s="24"/>
      <c r="G19" s="24"/>
      <c r="H19" s="24"/>
      <c r="I19" s="22"/>
      <c r="J19" s="23"/>
      <c r="K19" s="23"/>
      <c r="L19" s="23"/>
      <c r="M19" s="23"/>
      <c r="N19" s="22"/>
      <c r="O19" s="22"/>
      <c r="P19" s="24"/>
      <c r="Q19" s="24"/>
      <c r="R19" s="24"/>
      <c r="S19" s="24"/>
      <c r="T19" s="22"/>
      <c r="U19" s="23"/>
      <c r="V19" s="23"/>
      <c r="W19" s="23"/>
      <c r="X19" s="23"/>
    </row>
    <row r="20" spans="1:29" ht="15.75" x14ac:dyDescent="0.25">
      <c r="B20">
        <v>41</v>
      </c>
      <c r="C20" t="s">
        <v>41</v>
      </c>
      <c r="D20" s="22"/>
      <c r="E20" s="24">
        <f>SUM(E49)</f>
        <v>3300</v>
      </c>
      <c r="F20" s="24">
        <f>SUM(F49+F124)</f>
        <v>0</v>
      </c>
      <c r="G20" s="24">
        <f>SUM(G49+G124)</f>
        <v>0</v>
      </c>
      <c r="H20" s="24">
        <v>0</v>
      </c>
      <c r="I20" s="22"/>
      <c r="J20" s="23">
        <v>0</v>
      </c>
      <c r="K20" s="23">
        <v>0</v>
      </c>
      <c r="L20" s="23">
        <v>0</v>
      </c>
      <c r="M20" s="23">
        <v>0</v>
      </c>
      <c r="N20" s="22"/>
      <c r="O20" s="22"/>
      <c r="P20" s="24">
        <f>SUM(P49+P124)</f>
        <v>3300</v>
      </c>
      <c r="Q20" s="24">
        <f>SUM(Q49+Q124)</f>
        <v>0</v>
      </c>
      <c r="R20" s="24">
        <f>SUM(R49+R124)</f>
        <v>0</v>
      </c>
      <c r="S20" s="24">
        <f>SUM(S49+S124)</f>
        <v>0</v>
      </c>
      <c r="T20" s="22"/>
      <c r="U20" s="23">
        <f>SUM(P20/E20*100)</f>
        <v>100</v>
      </c>
      <c r="V20" s="23">
        <v>0</v>
      </c>
      <c r="W20" s="23">
        <v>0</v>
      </c>
      <c r="X20" s="23">
        <v>0</v>
      </c>
    </row>
    <row r="21" spans="1:29" ht="15.75" x14ac:dyDescent="0.25">
      <c r="B21">
        <v>42</v>
      </c>
      <c r="C21" t="s">
        <v>28</v>
      </c>
      <c r="D21" s="22"/>
      <c r="E21" s="24">
        <f>SUM(E50+E82+E103+E125)</f>
        <v>122180</v>
      </c>
      <c r="F21" s="24">
        <f>SUM(F50+F82+F103+F125)</f>
        <v>0</v>
      </c>
      <c r="G21" s="24">
        <f>SUM(G50+G82+G103+G125)</f>
        <v>102960</v>
      </c>
      <c r="H21" s="24">
        <v>0</v>
      </c>
      <c r="I21" s="22"/>
      <c r="J21" s="23">
        <f t="shared" ref="J21:J22" si="11">SUM(P21-E21)</f>
        <v>76620</v>
      </c>
      <c r="K21" s="23">
        <f t="shared" ref="K21:K22" si="12">SUM(Q21-F21)</f>
        <v>0</v>
      </c>
      <c r="L21" s="23">
        <f t="shared" ref="L21:L22" si="13">SUM(R21-G21)</f>
        <v>-14807</v>
      </c>
      <c r="M21" s="23">
        <f t="shared" ref="M21:M22" si="14">SUM(S21-H21)</f>
        <v>5997</v>
      </c>
      <c r="N21" s="22"/>
      <c r="O21" s="22"/>
      <c r="P21" s="24">
        <f>SUM(P50+P82+P103+P125)</f>
        <v>198800</v>
      </c>
      <c r="Q21" s="24">
        <f>SUM(Q50+Q82+Q103+Q125)</f>
        <v>0</v>
      </c>
      <c r="R21" s="24">
        <f>SUM(R50+R82+R103+R125)</f>
        <v>88153</v>
      </c>
      <c r="S21" s="24">
        <f>SUM(S50+S82+S103+S125)</f>
        <v>5997</v>
      </c>
      <c r="T21" s="22"/>
      <c r="U21" s="23">
        <f>SUM(P21/E21*100)</f>
        <v>162.71075462432475</v>
      </c>
      <c r="V21" s="23">
        <v>0</v>
      </c>
      <c r="W21" s="23">
        <f>SUM(R21/G21*100)</f>
        <v>85.618686868686865</v>
      </c>
      <c r="X21" s="23">
        <v>0</v>
      </c>
    </row>
    <row r="22" spans="1:29" ht="15.75" x14ac:dyDescent="0.25">
      <c r="B22">
        <v>45</v>
      </c>
      <c r="C22" t="s">
        <v>29</v>
      </c>
      <c r="D22" s="22"/>
      <c r="E22" s="24">
        <f>SUM(E51+E126)</f>
        <v>17050</v>
      </c>
      <c r="F22" s="24">
        <f>SUM(F51+F83+F104+F126)</f>
        <v>0</v>
      </c>
      <c r="G22" s="24">
        <v>0</v>
      </c>
      <c r="H22" s="24">
        <v>0</v>
      </c>
      <c r="I22" s="22"/>
      <c r="J22" s="23">
        <f t="shared" si="11"/>
        <v>3950</v>
      </c>
      <c r="K22" s="23">
        <f t="shared" si="12"/>
        <v>0</v>
      </c>
      <c r="L22" s="23">
        <f t="shared" si="13"/>
        <v>0</v>
      </c>
      <c r="M22" s="23">
        <f t="shared" si="14"/>
        <v>0</v>
      </c>
      <c r="N22" s="22"/>
      <c r="O22" s="22"/>
      <c r="P22" s="24">
        <f>SUM(P51+P83+P104+P126)</f>
        <v>21000</v>
      </c>
      <c r="Q22" s="24">
        <v>0</v>
      </c>
      <c r="R22" s="24">
        <v>0</v>
      </c>
      <c r="S22" s="24">
        <v>0</v>
      </c>
      <c r="T22" s="22"/>
      <c r="U22" s="23">
        <f>SUM(P22/E22*100)</f>
        <v>123.16715542521995</v>
      </c>
      <c r="V22" s="23">
        <v>0</v>
      </c>
      <c r="W22" s="23">
        <v>0</v>
      </c>
      <c r="X22" s="23">
        <v>0</v>
      </c>
    </row>
    <row r="23" spans="1:29" ht="15.75" x14ac:dyDescent="0.25">
      <c r="D23" s="22"/>
      <c r="E23" s="24"/>
      <c r="F23" s="24"/>
      <c r="G23" s="24"/>
      <c r="H23" s="24"/>
      <c r="I23" s="22"/>
      <c r="J23" s="23"/>
      <c r="K23" s="23"/>
      <c r="L23" s="23"/>
      <c r="M23" s="23"/>
      <c r="N23" s="22"/>
      <c r="O23" s="22"/>
      <c r="P23" s="24"/>
      <c r="Q23" s="24"/>
      <c r="R23" s="24"/>
      <c r="S23" s="24"/>
      <c r="T23" s="22"/>
      <c r="U23" s="23"/>
      <c r="V23" s="23"/>
      <c r="W23" s="23"/>
      <c r="X23" s="23"/>
    </row>
    <row r="25" spans="1:29" x14ac:dyDescent="0.25">
      <c r="X25" s="1"/>
    </row>
    <row r="28" spans="1:29" ht="21" x14ac:dyDescent="0.35">
      <c r="E28" s="16" t="s">
        <v>37</v>
      </c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2"/>
      <c r="Z28" s="12"/>
      <c r="AA28" s="12"/>
      <c r="AB28" s="12"/>
      <c r="AC28" s="12"/>
    </row>
    <row r="31" spans="1:29" ht="21" x14ac:dyDescent="0.35">
      <c r="A31" s="12"/>
      <c r="B31" s="12"/>
      <c r="C31" s="12"/>
      <c r="D31" s="12"/>
      <c r="E31" s="16" t="s">
        <v>33</v>
      </c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</row>
    <row r="33" spans="2:24" ht="14.25" customHeight="1" x14ac:dyDescent="0.25"/>
    <row r="35" spans="2:24" ht="15.75" x14ac:dyDescent="0.25">
      <c r="E35" s="14" t="s">
        <v>38</v>
      </c>
      <c r="F35" s="14"/>
      <c r="G35" s="14"/>
      <c r="H35" s="14"/>
      <c r="J35" s="15" t="s">
        <v>3</v>
      </c>
      <c r="K35" s="15"/>
      <c r="L35" s="15"/>
      <c r="M35" s="15"/>
      <c r="P35" s="14" t="s">
        <v>39</v>
      </c>
      <c r="Q35" s="14"/>
      <c r="R35" s="14"/>
      <c r="S35" s="14"/>
      <c r="U35" s="15" t="s">
        <v>4</v>
      </c>
      <c r="V35" s="15"/>
      <c r="W35" s="15"/>
      <c r="X35" s="15"/>
    </row>
    <row r="36" spans="2:24" x14ac:dyDescent="0.25">
      <c r="E36" s="8">
        <v>11</v>
      </c>
      <c r="F36" s="8">
        <v>25</v>
      </c>
      <c r="G36" s="8">
        <v>55</v>
      </c>
      <c r="H36" s="8">
        <v>29</v>
      </c>
      <c r="I36" s="8"/>
      <c r="J36" s="8">
        <v>11</v>
      </c>
      <c r="K36" s="8">
        <v>25</v>
      </c>
      <c r="L36" s="8">
        <v>55</v>
      </c>
      <c r="M36" s="8">
        <v>29</v>
      </c>
      <c r="P36" s="8">
        <v>11</v>
      </c>
      <c r="Q36" s="8">
        <v>25</v>
      </c>
      <c r="R36" s="8">
        <v>55</v>
      </c>
      <c r="S36" s="8">
        <v>29</v>
      </c>
      <c r="T36" s="8"/>
      <c r="U36" s="8">
        <v>11</v>
      </c>
      <c r="V36" s="8">
        <v>25</v>
      </c>
      <c r="W36" s="8">
        <v>55</v>
      </c>
      <c r="X36" s="8">
        <v>29</v>
      </c>
    </row>
    <row r="37" spans="2:24" ht="15.75" x14ac:dyDescent="0.25">
      <c r="D37" s="19">
        <f>SUM(E37:H37)</f>
        <v>2369721</v>
      </c>
      <c r="E37" s="20">
        <f>SUM(E39+E47)</f>
        <v>2331390</v>
      </c>
      <c r="F37" s="20">
        <f>SUM(F47+F39)</f>
        <v>36700</v>
      </c>
      <c r="G37" s="20">
        <f>SUM(G39+G47)</f>
        <v>1631</v>
      </c>
      <c r="H37" s="20">
        <f>SUM(H39+H47)</f>
        <v>0</v>
      </c>
      <c r="I37" s="21"/>
      <c r="J37" s="19">
        <f>SUM(J39+J47)</f>
        <v>27538</v>
      </c>
      <c r="K37" s="19">
        <f>SUM(K39+K47)</f>
        <v>1220</v>
      </c>
      <c r="L37" s="19">
        <f>SUM(L39+L47)</f>
        <v>-1631</v>
      </c>
      <c r="M37" s="19">
        <f>SUM(M39+M47)</f>
        <v>10731</v>
      </c>
      <c r="N37" s="21"/>
      <c r="O37" s="19">
        <f>SUM(P37:S37)</f>
        <v>2407579</v>
      </c>
      <c r="P37" s="20">
        <f>SUM(P39+P47)</f>
        <v>2358928</v>
      </c>
      <c r="Q37" s="20">
        <f>SUM(Q39+Q47)</f>
        <v>37920</v>
      </c>
      <c r="R37" s="20">
        <f>SUM(R39+R47)</f>
        <v>0</v>
      </c>
      <c r="S37" s="20">
        <f>SUM(S39+S47)</f>
        <v>10731</v>
      </c>
      <c r="T37" s="22"/>
      <c r="U37" s="23"/>
      <c r="V37" s="23"/>
      <c r="W37" s="23"/>
      <c r="X37" s="23"/>
    </row>
    <row r="38" spans="2:24" ht="15.75" x14ac:dyDescent="0.25">
      <c r="D38" s="22"/>
      <c r="E38" s="24"/>
      <c r="F38" s="24"/>
      <c r="G38" s="24"/>
      <c r="H38" s="24"/>
      <c r="I38" s="22"/>
      <c r="J38" s="23"/>
      <c r="K38" s="23"/>
      <c r="L38" s="23"/>
      <c r="M38" s="23"/>
      <c r="N38" s="22"/>
      <c r="O38" s="22"/>
      <c r="P38" s="24"/>
      <c r="Q38" s="24"/>
      <c r="R38" s="24"/>
      <c r="S38" s="24"/>
      <c r="T38" s="22"/>
      <c r="U38" s="23"/>
      <c r="V38" s="23"/>
      <c r="W38" s="23"/>
      <c r="X38" s="23"/>
    </row>
    <row r="39" spans="2:24" ht="15.75" x14ac:dyDescent="0.25">
      <c r="B39" s="2">
        <v>3</v>
      </c>
      <c r="C39" s="2" t="s">
        <v>30</v>
      </c>
      <c r="D39" s="22"/>
      <c r="E39" s="25">
        <f>SUM(E40:E44)</f>
        <v>2253900</v>
      </c>
      <c r="F39" s="25">
        <f>SUM(F41:F44)</f>
        <v>36700</v>
      </c>
      <c r="G39" s="25">
        <f>SUM(G41:G44)</f>
        <v>1631</v>
      </c>
      <c r="H39" s="25">
        <f>SUM(H41:H44)</f>
        <v>0</v>
      </c>
      <c r="I39" s="26"/>
      <c r="J39" s="27">
        <f>SUM(P39-E39)</f>
        <v>-12322</v>
      </c>
      <c r="K39" s="27">
        <f>SUM(Q39-F39)</f>
        <v>1220</v>
      </c>
      <c r="L39" s="27">
        <f>SUM(R39-G39)</f>
        <v>-1631</v>
      </c>
      <c r="M39" s="27">
        <f>SUM(S39-H39)</f>
        <v>10731</v>
      </c>
      <c r="N39" s="22"/>
      <c r="O39" s="22"/>
      <c r="P39" s="25">
        <f>SUM(P41:P44)</f>
        <v>2241578</v>
      </c>
      <c r="Q39" s="25">
        <f>SUM(Q41:Q44)</f>
        <v>37920</v>
      </c>
      <c r="R39" s="25">
        <f>SUM(R41:R44)</f>
        <v>0</v>
      </c>
      <c r="S39" s="25">
        <f>SUM(S41:S44)</f>
        <v>10731</v>
      </c>
      <c r="T39" s="26"/>
      <c r="U39" s="27">
        <f>SUM(P39/E39*100)</f>
        <v>99.45330316340565</v>
      </c>
      <c r="V39" s="27">
        <f>SUM(Q39/F39*100)</f>
        <v>103.3242506811989</v>
      </c>
      <c r="W39" s="27">
        <f>SUM(R39/G39*100)</f>
        <v>0</v>
      </c>
      <c r="X39" s="27">
        <v>0</v>
      </c>
    </row>
    <row r="40" spans="2:24" ht="15.75" x14ac:dyDescent="0.25">
      <c r="D40" s="22"/>
      <c r="E40" s="24"/>
      <c r="F40" s="24"/>
      <c r="G40" s="24"/>
      <c r="H40" s="24"/>
      <c r="I40" s="22"/>
      <c r="J40" s="23"/>
      <c r="K40" s="23"/>
      <c r="L40" s="23"/>
      <c r="M40" s="23"/>
      <c r="N40" s="22"/>
      <c r="O40" s="22"/>
      <c r="P40" s="24"/>
      <c r="Q40" s="24"/>
      <c r="R40" s="24"/>
      <c r="S40" s="24"/>
      <c r="T40" s="22"/>
      <c r="U40" s="23"/>
      <c r="V40" s="23"/>
      <c r="W40" s="23"/>
      <c r="X40" s="23"/>
    </row>
    <row r="41" spans="2:24" ht="15.75" x14ac:dyDescent="0.25">
      <c r="B41">
        <v>31</v>
      </c>
      <c r="C41" t="s">
        <v>23</v>
      </c>
      <c r="D41" s="22"/>
      <c r="E41" s="24">
        <v>1685900</v>
      </c>
      <c r="F41" s="24">
        <v>6500</v>
      </c>
      <c r="G41" s="24">
        <v>1591</v>
      </c>
      <c r="H41" s="24">
        <v>0</v>
      </c>
      <c r="I41" s="22"/>
      <c r="J41" s="23">
        <f t="shared" ref="J41:M43" si="15">SUM(P41-E41)</f>
        <v>0</v>
      </c>
      <c r="K41" s="23">
        <f t="shared" si="15"/>
        <v>0</v>
      </c>
      <c r="L41" s="23">
        <f t="shared" si="15"/>
        <v>-1591</v>
      </c>
      <c r="M41" s="23">
        <f t="shared" si="15"/>
        <v>8692</v>
      </c>
      <c r="N41" s="22"/>
      <c r="O41" s="22"/>
      <c r="P41" s="24">
        <v>1685900</v>
      </c>
      <c r="Q41" s="24">
        <v>6500</v>
      </c>
      <c r="R41" s="24">
        <v>0</v>
      </c>
      <c r="S41" s="24">
        <v>8692</v>
      </c>
      <c r="T41" s="22"/>
      <c r="U41" s="23">
        <f t="shared" ref="U41:W42" si="16">SUM(P41/E41*100)</f>
        <v>100</v>
      </c>
      <c r="V41" s="23">
        <f t="shared" si="16"/>
        <v>100</v>
      </c>
      <c r="W41" s="23">
        <f t="shared" si="16"/>
        <v>0</v>
      </c>
      <c r="X41" s="23">
        <v>0</v>
      </c>
    </row>
    <row r="42" spans="2:24" ht="15.75" x14ac:dyDescent="0.25">
      <c r="B42">
        <v>32</v>
      </c>
      <c r="C42" t="s">
        <v>24</v>
      </c>
      <c r="D42" s="22"/>
      <c r="E42" s="24">
        <v>526400</v>
      </c>
      <c r="F42" s="24">
        <v>29100</v>
      </c>
      <c r="G42" s="24">
        <v>40</v>
      </c>
      <c r="H42" s="24">
        <v>0</v>
      </c>
      <c r="I42" s="22"/>
      <c r="J42" s="23">
        <f t="shared" si="15"/>
        <v>-11822</v>
      </c>
      <c r="K42" s="23">
        <f t="shared" si="15"/>
        <v>1170</v>
      </c>
      <c r="L42" s="23">
        <f t="shared" si="15"/>
        <v>-40</v>
      </c>
      <c r="M42" s="23">
        <f t="shared" si="15"/>
        <v>2039</v>
      </c>
      <c r="N42" s="22"/>
      <c r="O42" s="22"/>
      <c r="P42" s="24">
        <v>514578</v>
      </c>
      <c r="Q42" s="24">
        <v>30270</v>
      </c>
      <c r="R42" s="24">
        <v>0</v>
      </c>
      <c r="S42" s="24">
        <v>2039</v>
      </c>
      <c r="T42" s="22"/>
      <c r="U42" s="23">
        <f t="shared" si="16"/>
        <v>97.754179331306986</v>
      </c>
      <c r="V42" s="23">
        <f t="shared" si="16"/>
        <v>104.02061855670104</v>
      </c>
      <c r="W42" s="23">
        <f t="shared" si="16"/>
        <v>0</v>
      </c>
      <c r="X42" s="23">
        <v>0</v>
      </c>
    </row>
    <row r="43" spans="2:24" ht="15.75" x14ac:dyDescent="0.25">
      <c r="B43">
        <v>34</v>
      </c>
      <c r="C43" t="s">
        <v>25</v>
      </c>
      <c r="D43" s="22"/>
      <c r="E43" s="24">
        <v>3500</v>
      </c>
      <c r="F43" s="24">
        <v>1100</v>
      </c>
      <c r="G43" s="24">
        <v>0</v>
      </c>
      <c r="H43" s="24">
        <v>0</v>
      </c>
      <c r="I43" s="22"/>
      <c r="J43" s="23">
        <f t="shared" si="15"/>
        <v>-500</v>
      </c>
      <c r="K43" s="23">
        <f t="shared" si="15"/>
        <v>50</v>
      </c>
      <c r="L43" s="23">
        <f t="shared" si="15"/>
        <v>0</v>
      </c>
      <c r="M43" s="23">
        <f t="shared" si="15"/>
        <v>0</v>
      </c>
      <c r="N43" s="22"/>
      <c r="O43" s="22"/>
      <c r="P43" s="24">
        <v>3000</v>
      </c>
      <c r="Q43" s="24">
        <v>1150</v>
      </c>
      <c r="R43" s="24">
        <v>0</v>
      </c>
      <c r="S43" s="24">
        <v>0</v>
      </c>
      <c r="T43" s="22"/>
      <c r="U43" s="23">
        <f>SUM(P43/E43*100)</f>
        <v>85.714285714285708</v>
      </c>
      <c r="V43" s="23">
        <f>SUM(Q43/F43*100)</f>
        <v>104.54545454545455</v>
      </c>
      <c r="W43" s="23">
        <v>0</v>
      </c>
      <c r="X43" s="23">
        <v>0</v>
      </c>
    </row>
    <row r="44" spans="2:24" ht="15.75" x14ac:dyDescent="0.25">
      <c r="B44">
        <v>38</v>
      </c>
      <c r="C44" t="s">
        <v>26</v>
      </c>
      <c r="D44" s="22"/>
      <c r="E44" s="24">
        <v>38100</v>
      </c>
      <c r="F44" s="24">
        <v>0</v>
      </c>
      <c r="G44" s="24">
        <v>0</v>
      </c>
      <c r="H44" s="24">
        <v>0</v>
      </c>
      <c r="I44" s="22"/>
      <c r="J44" s="23">
        <f t="shared" ref="J44" si="17">SUM(P44-E44)</f>
        <v>0</v>
      </c>
      <c r="K44" s="23">
        <f>SUM(Q44-F44)</f>
        <v>0</v>
      </c>
      <c r="L44" s="23">
        <f>SUM(R44-G44)</f>
        <v>0</v>
      </c>
      <c r="M44" s="23">
        <f>SUM(S44-H44)</f>
        <v>0</v>
      </c>
      <c r="N44" s="22"/>
      <c r="O44" s="22"/>
      <c r="P44" s="24">
        <v>38100</v>
      </c>
      <c r="Q44" s="24">
        <v>0</v>
      </c>
      <c r="R44" s="24">
        <v>0</v>
      </c>
      <c r="S44" s="24">
        <v>0</v>
      </c>
      <c r="T44" s="22"/>
      <c r="U44" s="23">
        <f>SUM(P44/E44*100)</f>
        <v>100</v>
      </c>
      <c r="V44" s="23">
        <v>0</v>
      </c>
      <c r="W44" s="23">
        <v>0</v>
      </c>
      <c r="X44" s="23">
        <v>0</v>
      </c>
    </row>
    <row r="45" spans="2:24" ht="15.75" x14ac:dyDescent="0.25">
      <c r="D45" s="22"/>
      <c r="E45" s="24"/>
      <c r="F45" s="24"/>
      <c r="G45" s="24"/>
      <c r="H45" s="24"/>
      <c r="I45" s="22"/>
      <c r="J45" s="23"/>
      <c r="K45" s="23"/>
      <c r="L45" s="23"/>
      <c r="M45" s="23"/>
      <c r="N45" s="22"/>
      <c r="O45" s="22"/>
      <c r="P45" s="24"/>
      <c r="Q45" s="24"/>
      <c r="R45" s="24"/>
      <c r="S45" s="24"/>
      <c r="T45" s="22"/>
      <c r="U45" s="23"/>
      <c r="V45" s="23"/>
      <c r="W45" s="23"/>
      <c r="X45" s="23"/>
    </row>
    <row r="46" spans="2:24" ht="15.75" x14ac:dyDescent="0.25">
      <c r="D46" s="22"/>
      <c r="E46" s="24"/>
      <c r="F46" s="24"/>
      <c r="G46" s="24"/>
      <c r="H46" s="24"/>
      <c r="I46" s="22"/>
      <c r="J46" s="23"/>
      <c r="K46" s="23"/>
      <c r="L46" s="23"/>
      <c r="M46" s="23"/>
      <c r="N46" s="22"/>
      <c r="O46" s="22"/>
      <c r="P46" s="24"/>
      <c r="Q46" s="24"/>
      <c r="R46" s="24"/>
      <c r="S46" s="24"/>
      <c r="T46" s="22"/>
      <c r="U46" s="23"/>
      <c r="V46" s="23"/>
      <c r="W46" s="23"/>
      <c r="X46" s="23"/>
    </row>
    <row r="47" spans="2:24" ht="15.75" x14ac:dyDescent="0.25">
      <c r="B47" s="2">
        <v>4</v>
      </c>
      <c r="C47" s="2" t="s">
        <v>27</v>
      </c>
      <c r="D47" s="26"/>
      <c r="E47" s="25">
        <f>SUM(E49:E51)</f>
        <v>77490</v>
      </c>
      <c r="F47" s="25">
        <f>SUM(F49:F51)</f>
        <v>0</v>
      </c>
      <c r="G47" s="25">
        <f>SUM(G49:G51)</f>
        <v>0</v>
      </c>
      <c r="H47" s="25">
        <f>SUM(H49:H51)</f>
        <v>0</v>
      </c>
      <c r="I47" s="26"/>
      <c r="J47" s="27">
        <f>SUM(P47-E47)</f>
        <v>39860</v>
      </c>
      <c r="K47" s="27">
        <f t="shared" ref="K47" si="18">SUM(Q47-F47)</f>
        <v>0</v>
      </c>
      <c r="L47" s="27">
        <f t="shared" ref="L47" si="19">SUM(R47-G47)</f>
        <v>0</v>
      </c>
      <c r="M47" s="27">
        <f t="shared" ref="M47" si="20">SUM(S47-H47)</f>
        <v>0</v>
      </c>
      <c r="N47" s="22"/>
      <c r="O47" s="22"/>
      <c r="P47" s="25">
        <f>SUM(P49:P51)</f>
        <v>117350</v>
      </c>
      <c r="Q47" s="25">
        <f>SUM(Q49:Q51)</f>
        <v>0</v>
      </c>
      <c r="R47" s="25">
        <f>SUM(R49:R51)</f>
        <v>0</v>
      </c>
      <c r="S47" s="25">
        <f>SUM(S49:S51)</f>
        <v>0</v>
      </c>
      <c r="T47" s="26"/>
      <c r="U47" s="27">
        <f>SUM(P47/E47*100)</f>
        <v>151.43889534133436</v>
      </c>
      <c r="V47" s="27">
        <v>0</v>
      </c>
      <c r="W47" s="27">
        <v>0</v>
      </c>
      <c r="X47" s="27">
        <v>0</v>
      </c>
    </row>
    <row r="48" spans="2:24" ht="15.75" x14ac:dyDescent="0.25">
      <c r="D48" s="22"/>
      <c r="E48" s="24"/>
      <c r="F48" s="24"/>
      <c r="G48" s="24"/>
      <c r="H48" s="24"/>
      <c r="I48" s="22"/>
      <c r="J48" s="23"/>
      <c r="K48" s="23"/>
      <c r="L48" s="23"/>
      <c r="M48" s="23"/>
      <c r="N48" s="22"/>
      <c r="O48" s="22"/>
      <c r="P48" s="24"/>
      <c r="Q48" s="24"/>
      <c r="R48" s="24"/>
      <c r="S48" s="24"/>
      <c r="T48" s="22"/>
      <c r="U48" s="23"/>
      <c r="V48" s="23"/>
      <c r="W48" s="23"/>
      <c r="X48" s="23"/>
    </row>
    <row r="49" spans="2:24" ht="15.75" x14ac:dyDescent="0.25">
      <c r="B49">
        <v>41</v>
      </c>
      <c r="C49" t="s">
        <v>41</v>
      </c>
      <c r="D49" s="22"/>
      <c r="E49" s="24">
        <v>3300</v>
      </c>
      <c r="F49" s="24">
        <v>0</v>
      </c>
      <c r="G49" s="24">
        <v>0</v>
      </c>
      <c r="H49" s="24">
        <v>0</v>
      </c>
      <c r="I49" s="22"/>
      <c r="J49" s="23">
        <f>SUM(E49-P49)</f>
        <v>0</v>
      </c>
      <c r="K49" s="23">
        <f>SUM(F49-Q49)</f>
        <v>0</v>
      </c>
      <c r="L49" s="23">
        <f>SUM(G49-R49)</f>
        <v>0</v>
      </c>
      <c r="M49" s="23">
        <f>SUM(H49-S49)</f>
        <v>0</v>
      </c>
      <c r="N49" s="22"/>
      <c r="O49" s="22"/>
      <c r="P49" s="24">
        <v>3300</v>
      </c>
      <c r="Q49" s="24">
        <v>0</v>
      </c>
      <c r="R49" s="24">
        <v>0</v>
      </c>
      <c r="S49" s="24">
        <v>0</v>
      </c>
      <c r="T49" s="22"/>
      <c r="U49" s="23">
        <f>SUM(P49/E49*100)</f>
        <v>100</v>
      </c>
      <c r="V49" s="23">
        <v>0</v>
      </c>
      <c r="W49" s="23">
        <v>0</v>
      </c>
      <c r="X49" s="23">
        <v>0</v>
      </c>
    </row>
    <row r="50" spans="2:24" ht="15.75" x14ac:dyDescent="0.25">
      <c r="B50">
        <v>42</v>
      </c>
      <c r="C50" t="s">
        <v>28</v>
      </c>
      <c r="D50" s="22"/>
      <c r="E50" s="24">
        <v>57140</v>
      </c>
      <c r="F50" s="24">
        <v>0</v>
      </c>
      <c r="G50" s="24">
        <v>0</v>
      </c>
      <c r="H50" s="24">
        <v>0</v>
      </c>
      <c r="I50" s="22"/>
      <c r="J50" s="23">
        <f>SUM(P50-E50)</f>
        <v>35910</v>
      </c>
      <c r="K50" s="23">
        <f>SUM(Q50-F50)</f>
        <v>0</v>
      </c>
      <c r="L50" s="23">
        <f>SUM(G50-R50)</f>
        <v>0</v>
      </c>
      <c r="M50" s="23">
        <f>SUM(S50-H50)</f>
        <v>0</v>
      </c>
      <c r="N50" s="22"/>
      <c r="O50" s="22"/>
      <c r="P50" s="24">
        <v>93050</v>
      </c>
      <c r="Q50" s="24">
        <v>0</v>
      </c>
      <c r="R50" s="24">
        <v>0</v>
      </c>
      <c r="S50" s="24">
        <v>0</v>
      </c>
      <c r="T50" s="22"/>
      <c r="U50" s="23">
        <f>SUM(P50/E50*100)</f>
        <v>162.84564228211411</v>
      </c>
      <c r="V50" s="23">
        <v>0</v>
      </c>
      <c r="W50" s="23">
        <v>0</v>
      </c>
      <c r="X50" s="23">
        <v>0</v>
      </c>
    </row>
    <row r="51" spans="2:24" ht="15.75" x14ac:dyDescent="0.25">
      <c r="B51">
        <v>45</v>
      </c>
      <c r="C51" t="s">
        <v>29</v>
      </c>
      <c r="D51" s="22"/>
      <c r="E51" s="24">
        <v>17050</v>
      </c>
      <c r="F51" s="24">
        <v>0</v>
      </c>
      <c r="G51" s="24">
        <v>0</v>
      </c>
      <c r="H51" s="24">
        <v>0</v>
      </c>
      <c r="I51" s="22"/>
      <c r="J51" s="23">
        <f>SUM(P51-E51)</f>
        <v>3950</v>
      </c>
      <c r="K51" s="23">
        <f>SUM(Q51-F51)</f>
        <v>0</v>
      </c>
      <c r="L51" s="23">
        <f>SUM(R51-G51)</f>
        <v>0</v>
      </c>
      <c r="M51" s="23">
        <f>SUM(S51-H51)</f>
        <v>0</v>
      </c>
      <c r="N51" s="22"/>
      <c r="O51" s="22"/>
      <c r="P51" s="24">
        <v>21000</v>
      </c>
      <c r="Q51" s="24">
        <v>0</v>
      </c>
      <c r="R51" s="24">
        <v>0</v>
      </c>
      <c r="S51" s="24">
        <v>0</v>
      </c>
      <c r="T51" s="22"/>
      <c r="U51" s="23">
        <f>SUM(P51/E51*100)</f>
        <v>123.16715542521995</v>
      </c>
      <c r="V51" s="23">
        <v>0</v>
      </c>
      <c r="W51" s="23">
        <v>0</v>
      </c>
      <c r="X51" s="23">
        <v>0</v>
      </c>
    </row>
    <row r="67" spans="1:25" ht="21" x14ac:dyDescent="0.35">
      <c r="A67" s="12"/>
      <c r="B67" s="12"/>
      <c r="C67" s="12"/>
      <c r="D67" s="12"/>
      <c r="E67" s="16" t="s">
        <v>31</v>
      </c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2"/>
    </row>
    <row r="69" spans="1:25" ht="15.75" x14ac:dyDescent="0.25">
      <c r="E69" s="14" t="s">
        <v>38</v>
      </c>
      <c r="F69" s="14"/>
      <c r="G69" s="14"/>
      <c r="H69" s="14"/>
      <c r="J69" s="15" t="s">
        <v>3</v>
      </c>
      <c r="K69" s="15"/>
      <c r="L69" s="15"/>
      <c r="M69" s="15"/>
      <c r="P69" s="14" t="s">
        <v>39</v>
      </c>
      <c r="Q69" s="14"/>
      <c r="R69" s="14"/>
      <c r="S69" s="14"/>
      <c r="U69" s="15" t="s">
        <v>4</v>
      </c>
      <c r="V69" s="15"/>
      <c r="W69" s="15"/>
      <c r="X69" s="15"/>
      <c r="Y69" s="7"/>
    </row>
    <row r="70" spans="1:25" x14ac:dyDescent="0.25">
      <c r="E70" s="8">
        <v>11</v>
      </c>
      <c r="F70" s="8">
        <v>25</v>
      </c>
      <c r="G70" s="8">
        <v>55</v>
      </c>
      <c r="H70" s="8">
        <v>29</v>
      </c>
      <c r="I70" s="8"/>
      <c r="J70" s="8">
        <v>11</v>
      </c>
      <c r="K70" s="8">
        <v>25</v>
      </c>
      <c r="L70" s="8">
        <v>55</v>
      </c>
      <c r="M70" s="8">
        <v>29</v>
      </c>
      <c r="P70" s="8">
        <v>11</v>
      </c>
      <c r="Q70" s="8">
        <v>25</v>
      </c>
      <c r="R70" s="8">
        <v>55</v>
      </c>
      <c r="S70" s="8">
        <v>29</v>
      </c>
      <c r="T70" s="8"/>
      <c r="U70" s="8">
        <v>11</v>
      </c>
      <c r="V70" s="8">
        <v>25</v>
      </c>
      <c r="W70" s="8">
        <v>55</v>
      </c>
      <c r="X70" s="8">
        <v>29</v>
      </c>
    </row>
    <row r="71" spans="1:25" ht="15.75" x14ac:dyDescent="0.25">
      <c r="D71" s="19">
        <f>SUM(E71:H71)</f>
        <v>284569</v>
      </c>
      <c r="E71" s="20">
        <f>SUM(E73+E80)</f>
        <v>150000</v>
      </c>
      <c r="F71" s="20">
        <f>SUM(F73+F80)</f>
        <v>57931</v>
      </c>
      <c r="G71" s="20">
        <f>SUM(G73+G80)</f>
        <v>70538</v>
      </c>
      <c r="H71" s="20">
        <f>SUM(H73+H80)</f>
        <v>6100</v>
      </c>
      <c r="I71" s="35"/>
      <c r="J71" s="19">
        <f>SUM(J73+J80)</f>
        <v>81200</v>
      </c>
      <c r="K71" s="19">
        <f>SUM(K73+K80)</f>
        <v>4665</v>
      </c>
      <c r="L71" s="19">
        <f>SUM(L73+L80)</f>
        <v>33812</v>
      </c>
      <c r="M71" s="19">
        <f>SUM(M73+M80)</f>
        <v>22060</v>
      </c>
      <c r="N71" s="21"/>
      <c r="O71" s="21">
        <f>SUM(P71:S71)</f>
        <v>426306</v>
      </c>
      <c r="P71" s="20">
        <f>SUM(P73+P80)</f>
        <v>231200</v>
      </c>
      <c r="Q71" s="20">
        <f>SUM(Q73+Q80)</f>
        <v>62596</v>
      </c>
      <c r="R71" s="20">
        <f>SUM(R73+R80)</f>
        <v>104350</v>
      </c>
      <c r="S71" s="20">
        <f>SUM(S73+S80)</f>
        <v>28160</v>
      </c>
      <c r="T71" s="26"/>
      <c r="U71" s="23"/>
      <c r="V71" s="23"/>
      <c r="W71" s="23"/>
      <c r="X71" s="23"/>
    </row>
    <row r="72" spans="1:25" ht="15.75" x14ac:dyDescent="0.25">
      <c r="D72" s="22"/>
      <c r="E72" s="24"/>
      <c r="F72" s="24"/>
      <c r="G72" s="24"/>
      <c r="H72" s="24"/>
      <c r="I72" s="22"/>
      <c r="J72" s="23"/>
      <c r="K72" s="23"/>
      <c r="L72" s="23"/>
      <c r="M72" s="23"/>
      <c r="N72" s="22"/>
      <c r="O72" s="22"/>
      <c r="P72" s="24"/>
      <c r="Q72" s="24"/>
      <c r="R72" s="24"/>
      <c r="S72" s="24"/>
      <c r="T72" s="22"/>
      <c r="U72" s="23"/>
      <c r="V72" s="23"/>
      <c r="W72" s="23"/>
      <c r="X72" s="23"/>
    </row>
    <row r="73" spans="1:25" ht="15.75" x14ac:dyDescent="0.25">
      <c r="B73" s="2">
        <v>3</v>
      </c>
      <c r="C73" s="2" t="s">
        <v>30</v>
      </c>
      <c r="D73" s="26"/>
      <c r="E73" s="25">
        <f>SUM(E75:E77)</f>
        <v>108000</v>
      </c>
      <c r="F73" s="25">
        <f>SUM(F75:F77)</f>
        <v>57931</v>
      </c>
      <c r="G73" s="25">
        <f>SUM(G75:G77)</f>
        <v>59738</v>
      </c>
      <c r="H73" s="25">
        <f>SUM(H75:H77)</f>
        <v>6100</v>
      </c>
      <c r="I73" s="26"/>
      <c r="J73" s="27">
        <f>SUM(P73-E73)</f>
        <v>17450</v>
      </c>
      <c r="K73" s="27">
        <f>SUM(Q73-F73)</f>
        <v>4665</v>
      </c>
      <c r="L73" s="27">
        <f>SUM(R73-G73)</f>
        <v>-41538</v>
      </c>
      <c r="M73" s="27">
        <f>SUM(S73-H73)</f>
        <v>17060</v>
      </c>
      <c r="N73" s="22"/>
      <c r="O73" s="22"/>
      <c r="P73" s="25">
        <f>SUM(P75:P77)</f>
        <v>125450</v>
      </c>
      <c r="Q73" s="25">
        <f>SUM(Q75:Q77)</f>
        <v>62596</v>
      </c>
      <c r="R73" s="25">
        <f>SUM(R75:R77)</f>
        <v>18200</v>
      </c>
      <c r="S73" s="25">
        <f>SUM(S75:S77)</f>
        <v>23160</v>
      </c>
      <c r="T73" s="26"/>
      <c r="U73" s="27">
        <f>SUM(P73/E73*100)</f>
        <v>116.1574074074074</v>
      </c>
      <c r="V73" s="27">
        <f>SUM(Q73/F73*100)</f>
        <v>108.05268336469247</v>
      </c>
      <c r="W73" s="27">
        <f>SUM(R73/G73*100)</f>
        <v>30.466369814858211</v>
      </c>
      <c r="X73" s="27">
        <f>SUM(S73/H73*100)</f>
        <v>379.67213114754099</v>
      </c>
    </row>
    <row r="74" spans="1:25" ht="15.75" x14ac:dyDescent="0.25">
      <c r="D74" s="22"/>
      <c r="E74" s="24"/>
      <c r="F74" s="24"/>
      <c r="G74" s="24"/>
      <c r="H74" s="24"/>
      <c r="I74" s="22"/>
      <c r="J74" s="23"/>
      <c r="K74" s="23"/>
      <c r="L74" s="23"/>
      <c r="M74" s="23"/>
      <c r="N74" s="22"/>
      <c r="O74" s="22"/>
      <c r="P74" s="24"/>
      <c r="Q74" s="24"/>
      <c r="R74" s="24"/>
      <c r="S74" s="24"/>
      <c r="T74" s="22"/>
      <c r="U74" s="23"/>
      <c r="V74" s="23"/>
      <c r="W74" s="23"/>
      <c r="X74" s="23"/>
    </row>
    <row r="75" spans="1:25" ht="15.75" x14ac:dyDescent="0.25">
      <c r="B75">
        <v>32</v>
      </c>
      <c r="C75" t="s">
        <v>24</v>
      </c>
      <c r="D75" s="22"/>
      <c r="E75" s="24">
        <v>108000</v>
      </c>
      <c r="F75" s="24">
        <v>57931</v>
      </c>
      <c r="G75" s="24">
        <v>59738</v>
      </c>
      <c r="H75" s="24">
        <v>6100</v>
      </c>
      <c r="I75" s="22"/>
      <c r="J75" s="23">
        <f t="shared" ref="J75:M77" si="21">SUM(P75-E75)</f>
        <v>17450</v>
      </c>
      <c r="K75" s="23">
        <f t="shared" si="21"/>
        <v>4665</v>
      </c>
      <c r="L75" s="23">
        <f t="shared" si="21"/>
        <v>-41538</v>
      </c>
      <c r="M75" s="23">
        <f t="shared" si="21"/>
        <v>17060</v>
      </c>
      <c r="N75" s="22"/>
      <c r="O75" s="22"/>
      <c r="P75" s="24">
        <v>125450</v>
      </c>
      <c r="Q75" s="24">
        <v>62596</v>
      </c>
      <c r="R75" s="24">
        <v>18200</v>
      </c>
      <c r="S75" s="24">
        <v>23160</v>
      </c>
      <c r="T75" s="22"/>
      <c r="U75" s="23">
        <f>SUM(P75/E75*100)</f>
        <v>116.1574074074074</v>
      </c>
      <c r="V75" s="23">
        <f>SUM(Q75/F75*100)</f>
        <v>108.05268336469247</v>
      </c>
      <c r="W75" s="23">
        <f>SUM(R75/G75*100)</f>
        <v>30.466369814858211</v>
      </c>
      <c r="X75" s="23">
        <f>SUM(S75/H75*100)</f>
        <v>379.67213114754099</v>
      </c>
    </row>
    <row r="76" spans="1:25" ht="15.75" x14ac:dyDescent="0.25">
      <c r="B76">
        <v>34</v>
      </c>
      <c r="C76" t="s">
        <v>25</v>
      </c>
      <c r="D76" s="22"/>
      <c r="E76" s="24">
        <v>0</v>
      </c>
      <c r="F76" s="24">
        <v>0</v>
      </c>
      <c r="G76" s="24">
        <v>0</v>
      </c>
      <c r="H76" s="24">
        <v>0</v>
      </c>
      <c r="I76" s="22"/>
      <c r="J76" s="23">
        <f t="shared" si="21"/>
        <v>0</v>
      </c>
      <c r="K76" s="23">
        <f t="shared" si="21"/>
        <v>0</v>
      </c>
      <c r="L76" s="23">
        <f t="shared" si="21"/>
        <v>0</v>
      </c>
      <c r="M76" s="23">
        <f t="shared" si="21"/>
        <v>0</v>
      </c>
      <c r="N76" s="22"/>
      <c r="O76" s="22"/>
      <c r="P76" s="24">
        <v>0</v>
      </c>
      <c r="Q76" s="24">
        <v>0</v>
      </c>
      <c r="R76" s="24">
        <v>0</v>
      </c>
      <c r="S76" s="24">
        <v>0</v>
      </c>
      <c r="T76" s="22"/>
      <c r="U76" s="23">
        <v>0</v>
      </c>
      <c r="V76" s="23">
        <v>0</v>
      </c>
      <c r="W76" s="23">
        <v>0</v>
      </c>
      <c r="X76" s="23">
        <v>0</v>
      </c>
    </row>
    <row r="77" spans="1:25" ht="15.75" x14ac:dyDescent="0.25">
      <c r="B77">
        <v>38</v>
      </c>
      <c r="C77" t="s">
        <v>26</v>
      </c>
      <c r="D77" s="22"/>
      <c r="E77" s="24">
        <v>0</v>
      </c>
      <c r="F77" s="24">
        <v>0</v>
      </c>
      <c r="G77" s="24">
        <v>0</v>
      </c>
      <c r="H77" s="24">
        <v>0</v>
      </c>
      <c r="I77" s="22"/>
      <c r="J77" s="23">
        <f t="shared" si="21"/>
        <v>0</v>
      </c>
      <c r="K77" s="23">
        <f t="shared" si="21"/>
        <v>0</v>
      </c>
      <c r="L77" s="23">
        <f t="shared" si="21"/>
        <v>0</v>
      </c>
      <c r="M77" s="23">
        <f t="shared" si="21"/>
        <v>0</v>
      </c>
      <c r="N77" s="22"/>
      <c r="O77" s="22"/>
      <c r="P77" s="24">
        <v>0</v>
      </c>
      <c r="Q77" s="24">
        <v>0</v>
      </c>
      <c r="R77" s="24">
        <v>0</v>
      </c>
      <c r="S77" s="24">
        <v>0</v>
      </c>
      <c r="T77" s="22"/>
      <c r="U77" s="23">
        <v>0</v>
      </c>
      <c r="V77" s="23">
        <v>0</v>
      </c>
      <c r="W77" s="23">
        <v>0</v>
      </c>
      <c r="X77" s="23">
        <v>0</v>
      </c>
    </row>
    <row r="78" spans="1:25" ht="15.75" x14ac:dyDescent="0.25">
      <c r="D78" s="22"/>
      <c r="E78" s="24"/>
      <c r="F78" s="24"/>
      <c r="G78" s="24"/>
      <c r="H78" s="24"/>
      <c r="I78" s="22"/>
      <c r="J78" s="23"/>
      <c r="K78" s="23"/>
      <c r="L78" s="23"/>
      <c r="M78" s="23"/>
      <c r="N78" s="22"/>
      <c r="O78" s="22"/>
      <c r="P78" s="24"/>
      <c r="Q78" s="24"/>
      <c r="R78" s="24"/>
      <c r="S78" s="24"/>
      <c r="T78" s="22"/>
      <c r="U78" s="23"/>
      <c r="V78" s="23"/>
      <c r="W78" s="23"/>
      <c r="X78" s="23"/>
    </row>
    <row r="79" spans="1:25" ht="15.75" x14ac:dyDescent="0.25">
      <c r="D79" s="22"/>
      <c r="E79" s="24"/>
      <c r="F79" s="24"/>
      <c r="G79" s="24"/>
      <c r="H79" s="24"/>
      <c r="I79" s="22"/>
      <c r="J79" s="23"/>
      <c r="K79" s="23"/>
      <c r="L79" s="23"/>
      <c r="M79" s="23"/>
      <c r="N79" s="22"/>
      <c r="O79" s="22"/>
      <c r="P79" s="24"/>
      <c r="Q79" s="24"/>
      <c r="R79" s="24"/>
      <c r="S79" s="24"/>
      <c r="T79" s="22"/>
      <c r="U79" s="23"/>
      <c r="V79" s="23"/>
      <c r="W79" s="23"/>
      <c r="X79" s="23"/>
    </row>
    <row r="80" spans="1:25" ht="15.75" x14ac:dyDescent="0.25">
      <c r="B80" s="2">
        <v>4</v>
      </c>
      <c r="C80" s="2" t="s">
        <v>27</v>
      </c>
      <c r="D80" s="26"/>
      <c r="E80" s="25">
        <f>SUM(E82:E83)</f>
        <v>42000</v>
      </c>
      <c r="F80" s="25">
        <f>SUM(F82:F83)</f>
        <v>0</v>
      </c>
      <c r="G80" s="25">
        <f>SUM(G82:G83)</f>
        <v>10800</v>
      </c>
      <c r="H80" s="25">
        <f>SUM(H82:H83)</f>
        <v>0</v>
      </c>
      <c r="I80" s="26"/>
      <c r="J80" s="27">
        <f>SUM(P80-E80)</f>
        <v>63750</v>
      </c>
      <c r="K80" s="27">
        <f>SUM(Q80-F80)</f>
        <v>0</v>
      </c>
      <c r="L80" s="27">
        <f>SUM(R80-G80)</f>
        <v>75350</v>
      </c>
      <c r="M80" s="27">
        <f>SUM(S80-H80)</f>
        <v>5000</v>
      </c>
      <c r="N80" s="22"/>
      <c r="O80" s="22"/>
      <c r="P80" s="25">
        <f>SUM(P82:P83)</f>
        <v>105750</v>
      </c>
      <c r="Q80" s="25">
        <v>0</v>
      </c>
      <c r="R80" s="25">
        <f>SUM(R82:R83)</f>
        <v>86150</v>
      </c>
      <c r="S80" s="25">
        <f>SUM(S82:S83)</f>
        <v>5000</v>
      </c>
      <c r="T80" s="26"/>
      <c r="U80" s="27">
        <f>SUM(P80/E80*100)</f>
        <v>251.78571428571428</v>
      </c>
      <c r="V80" s="27">
        <v>0</v>
      </c>
      <c r="W80" s="27">
        <f>SUM(R80/G80*100)</f>
        <v>797.68518518518522</v>
      </c>
      <c r="X80" s="27">
        <v>0</v>
      </c>
    </row>
    <row r="81" spans="2:34" ht="15.75" x14ac:dyDescent="0.25">
      <c r="D81" s="22"/>
      <c r="E81" s="24"/>
      <c r="F81" s="24"/>
      <c r="G81" s="24"/>
      <c r="H81" s="24"/>
      <c r="I81" s="22"/>
      <c r="J81" s="23"/>
      <c r="K81" s="23"/>
      <c r="L81" s="23"/>
      <c r="M81" s="23"/>
      <c r="N81" s="22"/>
      <c r="O81" s="22"/>
      <c r="P81" s="24"/>
      <c r="Q81" s="24"/>
      <c r="R81" s="24"/>
      <c r="S81" s="24"/>
      <c r="T81" s="22"/>
      <c r="U81" s="23"/>
      <c r="V81" s="23"/>
      <c r="W81" s="23"/>
      <c r="X81" s="23"/>
    </row>
    <row r="82" spans="2:34" ht="15.75" x14ac:dyDescent="0.25">
      <c r="B82">
        <v>42</v>
      </c>
      <c r="C82" t="s">
        <v>28</v>
      </c>
      <c r="D82" s="22"/>
      <c r="E82" s="24">
        <v>42000</v>
      </c>
      <c r="F82" s="24">
        <v>0</v>
      </c>
      <c r="G82" s="24">
        <v>10800</v>
      </c>
      <c r="H82" s="24">
        <v>0</v>
      </c>
      <c r="I82" s="22"/>
      <c r="J82" s="23">
        <f t="shared" ref="J82:M83" si="22">SUM(P82-E82)</f>
        <v>63750</v>
      </c>
      <c r="K82" s="23">
        <f t="shared" si="22"/>
        <v>0</v>
      </c>
      <c r="L82" s="23">
        <f t="shared" si="22"/>
        <v>75350</v>
      </c>
      <c r="M82" s="23">
        <f t="shared" si="22"/>
        <v>5000</v>
      </c>
      <c r="N82" s="22"/>
      <c r="O82" s="22"/>
      <c r="P82" s="24">
        <v>105750</v>
      </c>
      <c r="Q82" s="24">
        <v>0</v>
      </c>
      <c r="R82" s="24">
        <v>86150</v>
      </c>
      <c r="S82" s="24">
        <v>5000</v>
      </c>
      <c r="T82" s="22"/>
      <c r="U82" s="23">
        <f>SUM(P82/E82*100)</f>
        <v>251.78571428571428</v>
      </c>
      <c r="V82" s="23">
        <v>0</v>
      </c>
      <c r="W82" s="23">
        <f>SUM(R82/G82*100)</f>
        <v>797.68518518518522</v>
      </c>
      <c r="X82" s="23">
        <v>0</v>
      </c>
    </row>
    <row r="83" spans="2:34" ht="15.75" x14ac:dyDescent="0.25">
      <c r="B83">
        <v>45</v>
      </c>
      <c r="C83" t="s">
        <v>29</v>
      </c>
      <c r="D83" s="22"/>
      <c r="E83" s="24">
        <v>0</v>
      </c>
      <c r="F83" s="24">
        <v>0</v>
      </c>
      <c r="G83" s="24">
        <v>0</v>
      </c>
      <c r="H83" s="24">
        <v>0</v>
      </c>
      <c r="I83" s="22"/>
      <c r="J83" s="23">
        <f t="shared" si="22"/>
        <v>0</v>
      </c>
      <c r="K83" s="23">
        <f t="shared" si="22"/>
        <v>0</v>
      </c>
      <c r="L83" s="23">
        <f t="shared" si="22"/>
        <v>0</v>
      </c>
      <c r="M83" s="23">
        <f t="shared" si="22"/>
        <v>0</v>
      </c>
      <c r="N83" s="22"/>
      <c r="O83" s="22"/>
      <c r="P83" s="24">
        <v>0</v>
      </c>
      <c r="Q83" s="24">
        <v>0</v>
      </c>
      <c r="R83" s="24">
        <v>0</v>
      </c>
      <c r="S83" s="24">
        <v>0</v>
      </c>
      <c r="T83" s="22"/>
      <c r="U83" s="23">
        <v>0</v>
      </c>
      <c r="V83" s="23">
        <v>0</v>
      </c>
      <c r="W83" s="23">
        <v>0</v>
      </c>
      <c r="X83" s="23">
        <v>0</v>
      </c>
    </row>
    <row r="84" spans="2:34" x14ac:dyDescent="0.25">
      <c r="U84" s="1"/>
      <c r="V84" s="1"/>
      <c r="W84" s="1"/>
      <c r="X84" s="1"/>
    </row>
    <row r="85" spans="2:34" x14ac:dyDescent="0.25">
      <c r="U85" s="1"/>
      <c r="V85" s="1"/>
      <c r="W85" s="1"/>
      <c r="X85" s="1"/>
    </row>
    <row r="87" spans="2:34" ht="21" x14ac:dyDescent="0.35">
      <c r="C87" s="12"/>
      <c r="D87" s="7"/>
      <c r="E87" s="16" t="s">
        <v>32</v>
      </c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7"/>
      <c r="Z87" s="7"/>
      <c r="AA87" s="7"/>
      <c r="AB87" s="7"/>
      <c r="AC87" s="7"/>
      <c r="AD87" s="7"/>
      <c r="AE87" s="7"/>
      <c r="AF87" s="7"/>
      <c r="AG87" s="7"/>
      <c r="AH87" s="7"/>
    </row>
    <row r="88" spans="2:34" ht="21" x14ac:dyDescent="0.35">
      <c r="C88" s="9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</row>
    <row r="90" spans="2:34" ht="15.75" x14ac:dyDescent="0.25">
      <c r="D90" s="17"/>
      <c r="E90" s="14" t="s">
        <v>38</v>
      </c>
      <c r="F90" s="14"/>
      <c r="G90" s="14"/>
      <c r="H90" s="14"/>
      <c r="I90" s="17"/>
      <c r="J90" s="15" t="s">
        <v>3</v>
      </c>
      <c r="K90" s="15"/>
      <c r="L90" s="15"/>
      <c r="M90" s="15"/>
      <c r="N90" s="17"/>
      <c r="O90" s="17"/>
      <c r="P90" s="14" t="s">
        <v>39</v>
      </c>
      <c r="Q90" s="14"/>
      <c r="R90" s="14"/>
      <c r="S90" s="14"/>
      <c r="T90" s="17"/>
      <c r="U90" s="15" t="s">
        <v>4</v>
      </c>
      <c r="V90" s="15"/>
      <c r="W90" s="15"/>
      <c r="X90" s="15"/>
      <c r="Y90" s="7"/>
    </row>
    <row r="91" spans="2:34" ht="15.75" x14ac:dyDescent="0.25">
      <c r="D91" s="17"/>
      <c r="E91" s="18">
        <v>11</v>
      </c>
      <c r="F91" s="18">
        <v>25</v>
      </c>
      <c r="G91" s="18">
        <v>55</v>
      </c>
      <c r="H91" s="18">
        <v>29</v>
      </c>
      <c r="I91" s="18"/>
      <c r="J91" s="18">
        <v>11</v>
      </c>
      <c r="K91" s="18">
        <v>25</v>
      </c>
      <c r="L91" s="18">
        <v>55</v>
      </c>
      <c r="M91" s="18">
        <v>29</v>
      </c>
      <c r="N91" s="17"/>
      <c r="O91" s="17"/>
      <c r="P91" s="18">
        <v>11</v>
      </c>
      <c r="Q91" s="18">
        <v>25</v>
      </c>
      <c r="R91" s="18">
        <v>55</v>
      </c>
      <c r="S91" s="18">
        <v>29</v>
      </c>
      <c r="T91" s="18"/>
      <c r="U91" s="18">
        <v>11</v>
      </c>
      <c r="V91" s="18">
        <v>25</v>
      </c>
      <c r="W91" s="18">
        <v>55</v>
      </c>
      <c r="X91" s="18">
        <v>29</v>
      </c>
    </row>
    <row r="92" spans="2:34" ht="15.75" x14ac:dyDescent="0.25">
      <c r="D92" s="21">
        <f>SUM(E92:H92)</f>
        <v>0</v>
      </c>
      <c r="E92" s="20">
        <f>SUM(E94+E101)</f>
        <v>0</v>
      </c>
      <c r="F92" s="20">
        <f>SUM(F94+F101)</f>
        <v>0</v>
      </c>
      <c r="G92" s="20">
        <f>SUM(G94+G101)</f>
        <v>0</v>
      </c>
      <c r="H92" s="20">
        <f>SUM(H94+H101)</f>
        <v>0</v>
      </c>
      <c r="I92" s="21"/>
      <c r="J92" s="19">
        <f>SUM(J94+J101)</f>
        <v>0</v>
      </c>
      <c r="K92" s="19">
        <f>SUM(K94+K101)</f>
        <v>0</v>
      </c>
      <c r="L92" s="19">
        <f>SUM(L94+L101)</f>
        <v>2003</v>
      </c>
      <c r="M92" s="19">
        <f>SUM(M94+M101)</f>
        <v>5988</v>
      </c>
      <c r="N92" s="21"/>
      <c r="O92" s="19">
        <f>SUM(P92:S92)</f>
        <v>8988</v>
      </c>
      <c r="P92" s="20">
        <f>SUM(P94+P101)</f>
        <v>0</v>
      </c>
      <c r="Q92" s="20">
        <f>SUM(Q94+Q101)</f>
        <v>0</v>
      </c>
      <c r="R92" s="20">
        <f>SUM(R94+R101)</f>
        <v>2003</v>
      </c>
      <c r="S92" s="20">
        <f>SUM(S94+S101)</f>
        <v>6985</v>
      </c>
      <c r="T92" s="21"/>
      <c r="U92" s="19"/>
      <c r="V92" s="19"/>
      <c r="W92" s="19"/>
      <c r="X92" s="19"/>
    </row>
    <row r="93" spans="2:34" ht="15.75" x14ac:dyDescent="0.25">
      <c r="D93" s="22"/>
      <c r="E93" s="24"/>
      <c r="F93" s="24"/>
      <c r="G93" s="24"/>
      <c r="H93" s="24"/>
      <c r="I93" s="22"/>
      <c r="J93" s="23"/>
      <c r="K93" s="23"/>
      <c r="L93" s="23"/>
      <c r="M93" s="23"/>
      <c r="N93" s="22"/>
      <c r="O93" s="22"/>
      <c r="P93" s="24"/>
      <c r="Q93" s="24"/>
      <c r="R93" s="24"/>
      <c r="S93" s="24"/>
      <c r="T93" s="22"/>
      <c r="U93" s="23"/>
      <c r="V93" s="23"/>
      <c r="W93" s="23"/>
      <c r="X93" s="23"/>
    </row>
    <row r="94" spans="2:34" ht="15.75" x14ac:dyDescent="0.25">
      <c r="B94" s="2">
        <v>3</v>
      </c>
      <c r="C94" s="2" t="s">
        <v>30</v>
      </c>
      <c r="D94" s="26"/>
      <c r="E94" s="25">
        <f>SUM(E95:E98)</f>
        <v>0</v>
      </c>
      <c r="F94" s="25">
        <f>SUM(F95:F98)</f>
        <v>0</v>
      </c>
      <c r="G94" s="25">
        <f>SUM(G95:G98)</f>
        <v>0</v>
      </c>
      <c r="H94" s="25">
        <f>SUM(H95:H98)</f>
        <v>0</v>
      </c>
      <c r="I94" s="26"/>
      <c r="J94" s="27">
        <f>SUM(E94:I94)</f>
        <v>0</v>
      </c>
      <c r="K94" s="27">
        <f>SUM(K95:K98)</f>
        <v>0</v>
      </c>
      <c r="L94" s="27">
        <f>SUM(R94-G94)</f>
        <v>0</v>
      </c>
      <c r="M94" s="27">
        <f>SUM(M95:M98)</f>
        <v>5988</v>
      </c>
      <c r="N94" s="22"/>
      <c r="O94" s="22"/>
      <c r="P94" s="25">
        <f>SUM(P95:P98)</f>
        <v>0</v>
      </c>
      <c r="Q94" s="25">
        <f>SUM(Q95:Q98)</f>
        <v>0</v>
      </c>
      <c r="R94" s="25">
        <f>SUM(R96:R98)</f>
        <v>0</v>
      </c>
      <c r="S94" s="25">
        <f>SUM(S95:S98)</f>
        <v>5988</v>
      </c>
      <c r="T94" s="26"/>
      <c r="U94" s="27">
        <v>0</v>
      </c>
      <c r="V94" s="27">
        <v>0</v>
      </c>
      <c r="W94" s="27">
        <v>0</v>
      </c>
      <c r="X94" s="27">
        <v>0</v>
      </c>
    </row>
    <row r="95" spans="2:34" ht="15.75" x14ac:dyDescent="0.25">
      <c r="D95" s="22"/>
      <c r="E95" s="24"/>
      <c r="F95" s="24"/>
      <c r="G95" s="24"/>
      <c r="H95" s="24"/>
      <c r="I95" s="22"/>
      <c r="J95" s="23"/>
      <c r="K95" s="23"/>
      <c r="L95" s="23"/>
      <c r="M95" s="23"/>
      <c r="N95" s="22"/>
      <c r="O95" s="22"/>
      <c r="P95" s="24"/>
      <c r="Q95" s="24"/>
      <c r="R95" s="24"/>
      <c r="S95" s="24"/>
      <c r="T95" s="22"/>
      <c r="U95" s="23"/>
      <c r="V95" s="23"/>
      <c r="W95" s="23"/>
      <c r="X95" s="23"/>
    </row>
    <row r="96" spans="2:34" ht="15.75" x14ac:dyDescent="0.25">
      <c r="B96">
        <v>32</v>
      </c>
      <c r="C96" t="s">
        <v>24</v>
      </c>
      <c r="D96" s="22"/>
      <c r="E96" s="24">
        <v>0</v>
      </c>
      <c r="F96" s="24">
        <v>0</v>
      </c>
      <c r="G96" s="24">
        <v>0</v>
      </c>
      <c r="H96" s="24">
        <v>0</v>
      </c>
      <c r="I96" s="22"/>
      <c r="J96" s="23">
        <v>0</v>
      </c>
      <c r="K96" s="23">
        <v>0</v>
      </c>
      <c r="L96" s="23">
        <f t="shared" ref="L96:L98" si="23">SUM(R96-G96)</f>
        <v>0</v>
      </c>
      <c r="M96" s="23">
        <f>SUM(S96-H96)</f>
        <v>5988</v>
      </c>
      <c r="N96" s="22"/>
      <c r="O96" s="22"/>
      <c r="P96" s="24">
        <v>0</v>
      </c>
      <c r="Q96" s="24">
        <v>0</v>
      </c>
      <c r="R96" s="24">
        <v>0</v>
      </c>
      <c r="S96" s="24">
        <v>5988</v>
      </c>
      <c r="T96" s="22"/>
      <c r="U96" s="23">
        <v>0</v>
      </c>
      <c r="V96" s="23">
        <v>0</v>
      </c>
      <c r="W96" s="23">
        <v>0</v>
      </c>
      <c r="X96" s="23">
        <v>0</v>
      </c>
    </row>
    <row r="97" spans="2:24" ht="15.75" x14ac:dyDescent="0.25">
      <c r="B97">
        <v>34</v>
      </c>
      <c r="C97" t="s">
        <v>25</v>
      </c>
      <c r="D97" s="22"/>
      <c r="E97" s="24">
        <v>0</v>
      </c>
      <c r="F97" s="24">
        <v>0</v>
      </c>
      <c r="G97" s="24">
        <v>0</v>
      </c>
      <c r="H97" s="24">
        <v>0</v>
      </c>
      <c r="I97" s="22"/>
      <c r="J97" s="23">
        <v>0</v>
      </c>
      <c r="K97" s="23">
        <v>0</v>
      </c>
      <c r="L97" s="23">
        <f t="shared" si="23"/>
        <v>0</v>
      </c>
      <c r="M97" s="23">
        <v>0</v>
      </c>
      <c r="N97" s="22"/>
      <c r="O97" s="22"/>
      <c r="P97" s="24">
        <v>0</v>
      </c>
      <c r="Q97" s="24">
        <v>0</v>
      </c>
      <c r="R97" s="24">
        <v>0</v>
      </c>
      <c r="S97" s="24">
        <v>0</v>
      </c>
      <c r="T97" s="22"/>
      <c r="U97" s="23">
        <v>0</v>
      </c>
      <c r="V97" s="23">
        <v>0</v>
      </c>
      <c r="W97" s="23">
        <v>0</v>
      </c>
      <c r="X97" s="23">
        <v>0</v>
      </c>
    </row>
    <row r="98" spans="2:24" ht="15.75" x14ac:dyDescent="0.25">
      <c r="B98">
        <v>38</v>
      </c>
      <c r="C98" t="s">
        <v>26</v>
      </c>
      <c r="D98" s="22"/>
      <c r="E98" s="24">
        <v>0</v>
      </c>
      <c r="F98" s="24">
        <v>0</v>
      </c>
      <c r="G98" s="24">
        <v>0</v>
      </c>
      <c r="H98" s="24">
        <v>0</v>
      </c>
      <c r="I98" s="22"/>
      <c r="J98" s="23">
        <v>0</v>
      </c>
      <c r="K98" s="23">
        <v>0</v>
      </c>
      <c r="L98" s="23">
        <f t="shared" si="23"/>
        <v>0</v>
      </c>
      <c r="M98" s="23">
        <v>0</v>
      </c>
      <c r="N98" s="22"/>
      <c r="O98" s="22"/>
      <c r="P98" s="24">
        <v>0</v>
      </c>
      <c r="Q98" s="24">
        <v>0</v>
      </c>
      <c r="R98" s="24">
        <v>0</v>
      </c>
      <c r="S98" s="24">
        <v>0</v>
      </c>
      <c r="T98" s="22"/>
      <c r="U98" s="23">
        <v>0</v>
      </c>
      <c r="V98" s="23">
        <v>0</v>
      </c>
      <c r="W98" s="23">
        <v>0</v>
      </c>
      <c r="X98" s="23">
        <v>0</v>
      </c>
    </row>
    <row r="99" spans="2:24" ht="15.75" x14ac:dyDescent="0.25">
      <c r="D99" s="22"/>
      <c r="E99" s="24"/>
      <c r="F99" s="24"/>
      <c r="G99" s="24"/>
      <c r="H99" s="24"/>
      <c r="I99" s="22"/>
      <c r="J99" s="23"/>
      <c r="K99" s="23"/>
      <c r="L99" s="23"/>
      <c r="M99" s="23"/>
      <c r="N99" s="22"/>
      <c r="O99" s="22"/>
      <c r="P99" s="24"/>
      <c r="Q99" s="24"/>
      <c r="R99" s="24"/>
      <c r="S99" s="24"/>
      <c r="T99" s="22"/>
      <c r="U99" s="23"/>
      <c r="V99" s="23"/>
      <c r="W99" s="23"/>
      <c r="X99" s="23"/>
    </row>
    <row r="100" spans="2:24" ht="15.75" x14ac:dyDescent="0.25">
      <c r="D100" s="22"/>
      <c r="E100" s="24"/>
      <c r="F100" s="24"/>
      <c r="G100" s="24"/>
      <c r="H100" s="24"/>
      <c r="I100" s="22"/>
      <c r="J100" s="23"/>
      <c r="K100" s="23"/>
      <c r="L100" s="23"/>
      <c r="M100" s="23"/>
      <c r="N100" s="22"/>
      <c r="O100" s="22"/>
      <c r="P100" s="24"/>
      <c r="Q100" s="24"/>
      <c r="R100" s="24"/>
      <c r="S100" s="24"/>
      <c r="T100" s="22"/>
      <c r="U100" s="23"/>
      <c r="V100" s="23"/>
      <c r="W100" s="23"/>
      <c r="X100" s="23"/>
    </row>
    <row r="101" spans="2:24" ht="15.75" x14ac:dyDescent="0.25">
      <c r="B101" s="2">
        <v>4</v>
      </c>
      <c r="C101" s="2" t="s">
        <v>27</v>
      </c>
      <c r="D101" s="26"/>
      <c r="E101" s="25">
        <f>SUM(E108)</f>
        <v>0</v>
      </c>
      <c r="F101" s="25">
        <f>SUM(F108)</f>
        <v>0</v>
      </c>
      <c r="G101" s="25">
        <f>SUM(G108)</f>
        <v>0</v>
      </c>
      <c r="H101" s="25">
        <f>SUM(H108)</f>
        <v>0</v>
      </c>
      <c r="I101" s="26"/>
      <c r="J101" s="27">
        <f>SUM(J108)</f>
        <v>0</v>
      </c>
      <c r="K101" s="27">
        <f>SUM(K108)</f>
        <v>0</v>
      </c>
      <c r="L101" s="27">
        <f t="shared" ref="L101" si="24">SUM(R101-G101)</f>
        <v>2003</v>
      </c>
      <c r="M101" s="27">
        <f>SUM(M108)</f>
        <v>0</v>
      </c>
      <c r="N101" s="22"/>
      <c r="O101" s="22"/>
      <c r="P101" s="25">
        <f>SUM(P103:P104)</f>
        <v>0</v>
      </c>
      <c r="Q101" s="25">
        <f>SUM(Q108)</f>
        <v>0</v>
      </c>
      <c r="R101" s="25">
        <f>SUM(R103:R104)</f>
        <v>2003</v>
      </c>
      <c r="S101" s="25">
        <f>SUM(S103:S104)</f>
        <v>997</v>
      </c>
      <c r="T101" s="26"/>
      <c r="U101" s="27">
        <v>0</v>
      </c>
      <c r="V101" s="27">
        <v>0</v>
      </c>
      <c r="W101" s="27">
        <v>0</v>
      </c>
      <c r="X101" s="27">
        <v>0</v>
      </c>
    </row>
    <row r="102" spans="2:24" ht="15.75" x14ac:dyDescent="0.25">
      <c r="D102" s="22"/>
      <c r="E102" s="24"/>
      <c r="F102" s="24"/>
      <c r="G102" s="24"/>
      <c r="H102" s="24"/>
      <c r="I102" s="22"/>
      <c r="J102" s="23"/>
      <c r="K102" s="23"/>
      <c r="L102" s="23"/>
      <c r="M102" s="23"/>
      <c r="N102" s="22"/>
      <c r="O102" s="22"/>
      <c r="P102" s="24"/>
      <c r="Q102" s="24"/>
      <c r="R102" s="24"/>
      <c r="S102" s="24"/>
      <c r="T102" s="22"/>
      <c r="U102" s="23"/>
      <c r="V102" s="23"/>
      <c r="W102" s="23"/>
      <c r="X102" s="23"/>
    </row>
    <row r="103" spans="2:24" ht="15.75" x14ac:dyDescent="0.25">
      <c r="B103">
        <v>42</v>
      </c>
      <c r="C103" t="s">
        <v>28</v>
      </c>
      <c r="D103" s="22"/>
      <c r="E103" s="24">
        <v>0</v>
      </c>
      <c r="F103" s="24">
        <v>0</v>
      </c>
      <c r="G103" s="24">
        <v>0</v>
      </c>
      <c r="H103" s="24">
        <v>0</v>
      </c>
      <c r="I103" s="22"/>
      <c r="J103" s="23">
        <f>SUM(P103-E103)</f>
        <v>0</v>
      </c>
      <c r="K103" s="23">
        <v>0</v>
      </c>
      <c r="L103" s="23">
        <f t="shared" ref="L103:L104" si="25">SUM(R103-G103)</f>
        <v>2003</v>
      </c>
      <c r="M103" s="23">
        <f>SUM(S103-H103)</f>
        <v>997</v>
      </c>
      <c r="N103" s="22"/>
      <c r="O103" s="22"/>
      <c r="P103" s="24">
        <v>0</v>
      </c>
      <c r="Q103" s="24">
        <v>0</v>
      </c>
      <c r="R103" s="24">
        <v>2003</v>
      </c>
      <c r="S103" s="24">
        <v>997</v>
      </c>
      <c r="T103" s="22"/>
      <c r="U103" s="23">
        <v>0</v>
      </c>
      <c r="V103" s="23">
        <v>0</v>
      </c>
      <c r="W103" s="23">
        <v>0</v>
      </c>
      <c r="X103" s="23">
        <v>0</v>
      </c>
    </row>
    <row r="104" spans="2:24" ht="15.75" x14ac:dyDescent="0.25">
      <c r="B104">
        <v>45</v>
      </c>
      <c r="C104" t="s">
        <v>29</v>
      </c>
      <c r="D104" s="22"/>
      <c r="E104" s="24">
        <v>0</v>
      </c>
      <c r="F104" s="24">
        <v>0</v>
      </c>
      <c r="G104" s="24">
        <v>0</v>
      </c>
      <c r="H104" s="24">
        <v>0</v>
      </c>
      <c r="I104" s="22"/>
      <c r="J104" s="23">
        <v>0</v>
      </c>
      <c r="K104" s="23">
        <v>0</v>
      </c>
      <c r="L104" s="23">
        <f t="shared" si="25"/>
        <v>0</v>
      </c>
      <c r="M104" s="23">
        <v>0</v>
      </c>
      <c r="N104" s="22"/>
      <c r="O104" s="22"/>
      <c r="P104" s="24">
        <v>0</v>
      </c>
      <c r="Q104" s="24">
        <v>0</v>
      </c>
      <c r="R104" s="24">
        <v>0</v>
      </c>
      <c r="S104" s="24">
        <v>0</v>
      </c>
      <c r="T104" s="22"/>
      <c r="U104" s="23">
        <v>0</v>
      </c>
      <c r="V104" s="23">
        <v>0</v>
      </c>
      <c r="W104" s="23">
        <v>0</v>
      </c>
      <c r="X104" s="23">
        <v>0</v>
      </c>
    </row>
    <row r="105" spans="2:24" x14ac:dyDescent="0.25">
      <c r="U105" s="1"/>
      <c r="V105" s="1"/>
      <c r="W105" s="1"/>
      <c r="X105" s="1"/>
    </row>
    <row r="106" spans="2:24" x14ac:dyDescent="0.25">
      <c r="U106" s="1"/>
      <c r="V106" s="1"/>
      <c r="W106" s="1"/>
      <c r="X106" s="1"/>
    </row>
    <row r="107" spans="2:24" ht="21" x14ac:dyDescent="0.35">
      <c r="E107" s="16" t="s">
        <v>40</v>
      </c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</row>
    <row r="110" spans="2:24" ht="15.75" x14ac:dyDescent="0.25">
      <c r="E110" s="14" t="s">
        <v>38</v>
      </c>
      <c r="F110" s="14"/>
      <c r="G110" s="14"/>
      <c r="H110" s="14"/>
      <c r="J110" s="15" t="s">
        <v>3</v>
      </c>
      <c r="K110" s="15"/>
      <c r="L110" s="15"/>
      <c r="M110" s="15"/>
      <c r="P110" s="14" t="s">
        <v>39</v>
      </c>
      <c r="Q110" s="14"/>
      <c r="R110" s="14"/>
      <c r="S110" s="14"/>
      <c r="U110" s="15" t="s">
        <v>4</v>
      </c>
      <c r="V110" s="15"/>
      <c r="W110" s="15"/>
      <c r="X110" s="15"/>
    </row>
    <row r="111" spans="2:24" x14ac:dyDescent="0.25">
      <c r="E111" s="8">
        <v>11</v>
      </c>
      <c r="F111" s="8">
        <v>25</v>
      </c>
      <c r="G111" s="8">
        <v>55</v>
      </c>
      <c r="H111" s="8">
        <v>29</v>
      </c>
      <c r="I111" s="8"/>
      <c r="J111" s="8">
        <v>11</v>
      </c>
      <c r="K111" s="8">
        <v>25</v>
      </c>
      <c r="L111" s="8">
        <v>55</v>
      </c>
      <c r="M111" s="8">
        <v>29</v>
      </c>
      <c r="P111" s="8">
        <v>11</v>
      </c>
      <c r="Q111" s="8">
        <v>25</v>
      </c>
      <c r="R111" s="8">
        <v>55</v>
      </c>
      <c r="S111" s="8">
        <v>29</v>
      </c>
      <c r="T111" s="8"/>
      <c r="U111" s="8">
        <v>11</v>
      </c>
      <c r="V111" s="8">
        <v>25</v>
      </c>
      <c r="W111" s="8">
        <v>55</v>
      </c>
      <c r="X111" s="8">
        <v>29</v>
      </c>
    </row>
    <row r="112" spans="2:24" x14ac:dyDescent="0.25">
      <c r="D112" s="29">
        <f>SUM(E112:H112)</f>
        <v>168688</v>
      </c>
      <c r="E112" s="30">
        <f>SUM(E114+E122)</f>
        <v>33738</v>
      </c>
      <c r="F112" s="30">
        <f>SUM(F122+F114)</f>
        <v>0</v>
      </c>
      <c r="G112" s="30">
        <f>SUM(G114+G122)</f>
        <v>134950</v>
      </c>
      <c r="H112" s="30">
        <f>SUM(H114+H122)</f>
        <v>0</v>
      </c>
      <c r="I112" s="31"/>
      <c r="J112" s="29">
        <f>SUM(J114+J122)</f>
        <v>-33738</v>
      </c>
      <c r="K112" s="29">
        <f>SUM(K114+K122)</f>
        <v>0</v>
      </c>
      <c r="L112" s="29">
        <f>SUM(L114+L122)</f>
        <v>-134950</v>
      </c>
      <c r="M112" s="29">
        <f>SUM(M114+M122)</f>
        <v>0</v>
      </c>
      <c r="N112" s="31"/>
      <c r="O112" s="29">
        <f>SUM(P112:S112)</f>
        <v>0</v>
      </c>
      <c r="P112" s="30">
        <f>SUM(P114+P122)</f>
        <v>0</v>
      </c>
      <c r="Q112" s="30">
        <f>SUM(Q114+Q122)</f>
        <v>0</v>
      </c>
      <c r="R112" s="30">
        <f>SUM(R114+R122)</f>
        <v>0</v>
      </c>
      <c r="S112" s="30">
        <f>SUM(S114+S122)</f>
        <v>0</v>
      </c>
      <c r="T112" s="32"/>
      <c r="U112" s="33"/>
      <c r="V112" s="33"/>
      <c r="W112" s="33"/>
      <c r="X112" s="33"/>
    </row>
    <row r="113" spans="2:24" x14ac:dyDescent="0.25">
      <c r="D113" s="32"/>
      <c r="E113" s="34"/>
      <c r="F113" s="34"/>
      <c r="G113" s="34"/>
      <c r="H113" s="34"/>
      <c r="I113" s="32"/>
      <c r="J113" s="33"/>
      <c r="K113" s="33"/>
      <c r="L113" s="33"/>
      <c r="M113" s="33"/>
      <c r="N113" s="32"/>
      <c r="O113" s="32"/>
      <c r="P113" s="34"/>
      <c r="Q113" s="34"/>
      <c r="R113" s="34"/>
      <c r="S113" s="34"/>
      <c r="T113" s="32"/>
      <c r="U113" s="33"/>
      <c r="V113" s="33"/>
      <c r="W113" s="33"/>
      <c r="X113" s="33"/>
    </row>
    <row r="114" spans="2:24" ht="15.75" x14ac:dyDescent="0.25">
      <c r="B114" s="2">
        <v>3</v>
      </c>
      <c r="C114" s="2" t="s">
        <v>30</v>
      </c>
      <c r="D114" s="32"/>
      <c r="E114" s="25">
        <f>SUM(E115:E119)</f>
        <v>10698</v>
      </c>
      <c r="F114" s="25">
        <f>SUM(F116:F119)</f>
        <v>0</v>
      </c>
      <c r="G114" s="25">
        <f>SUM(G116:G119)</f>
        <v>42790</v>
      </c>
      <c r="H114" s="25">
        <f>SUM(H116:H119)</f>
        <v>0</v>
      </c>
      <c r="I114" s="26"/>
      <c r="J114" s="27">
        <f>SUM(P114-E114)</f>
        <v>-10698</v>
      </c>
      <c r="K114" s="27">
        <f>SUM(Q114-F114)</f>
        <v>0</v>
      </c>
      <c r="L114" s="27">
        <f>SUM(R114-G114)</f>
        <v>-42790</v>
      </c>
      <c r="M114" s="27">
        <f>SUM(S114-H114)</f>
        <v>0</v>
      </c>
      <c r="N114" s="32"/>
      <c r="O114" s="32"/>
      <c r="P114" s="25">
        <f>SUM(P116:P119)</f>
        <v>0</v>
      </c>
      <c r="Q114" s="25">
        <f>SUM(Q116:Q119)</f>
        <v>0</v>
      </c>
      <c r="R114" s="25">
        <f>SUM(R116:R119)</f>
        <v>0</v>
      </c>
      <c r="S114" s="25">
        <f>SUM(S116:S119)</f>
        <v>0</v>
      </c>
      <c r="T114" s="26"/>
      <c r="U114" s="27">
        <f>SUM(U115:U119)</f>
        <v>0</v>
      </c>
      <c r="V114" s="27">
        <v>0</v>
      </c>
      <c r="W114" s="27">
        <f>SUM(R114/G114*100)</f>
        <v>0</v>
      </c>
      <c r="X114" s="27">
        <v>0</v>
      </c>
    </row>
    <row r="115" spans="2:24" x14ac:dyDescent="0.25">
      <c r="D115" s="32"/>
      <c r="E115" s="34"/>
      <c r="F115" s="34"/>
      <c r="G115" s="34"/>
      <c r="H115" s="34"/>
      <c r="I115" s="32"/>
      <c r="J115" s="33"/>
      <c r="K115" s="33"/>
      <c r="L115" s="33"/>
      <c r="M115" s="33"/>
      <c r="N115" s="32"/>
      <c r="O115" s="32"/>
      <c r="P115" s="34"/>
      <c r="Q115" s="34"/>
      <c r="R115" s="34"/>
      <c r="S115" s="34"/>
      <c r="T115" s="32"/>
      <c r="U115" s="33"/>
      <c r="V115" s="33"/>
      <c r="W115" s="33"/>
      <c r="X115" s="33"/>
    </row>
    <row r="116" spans="2:24" x14ac:dyDescent="0.25">
      <c r="B116">
        <v>31</v>
      </c>
      <c r="C116" t="s">
        <v>23</v>
      </c>
      <c r="D116" s="32"/>
      <c r="E116" s="34">
        <v>4552</v>
      </c>
      <c r="F116" s="34">
        <v>0</v>
      </c>
      <c r="G116" s="34">
        <v>18208</v>
      </c>
      <c r="H116" s="34">
        <v>0</v>
      </c>
      <c r="I116" s="32"/>
      <c r="J116" s="33">
        <f t="shared" ref="J116:M118" si="26">SUM(P116-E116)</f>
        <v>-4552</v>
      </c>
      <c r="K116" s="33">
        <f t="shared" si="26"/>
        <v>0</v>
      </c>
      <c r="L116" s="33">
        <f t="shared" si="26"/>
        <v>-18208</v>
      </c>
      <c r="M116" s="33">
        <f t="shared" si="26"/>
        <v>0</v>
      </c>
      <c r="N116" s="32"/>
      <c r="O116" s="32"/>
      <c r="P116" s="34">
        <v>0</v>
      </c>
      <c r="Q116" s="34">
        <v>0</v>
      </c>
      <c r="R116" s="34">
        <v>0</v>
      </c>
      <c r="S116" s="34">
        <v>0</v>
      </c>
      <c r="T116" s="32"/>
      <c r="U116" s="33">
        <f>SUM(P116/E116*100)</f>
        <v>0</v>
      </c>
      <c r="V116" s="33">
        <v>0</v>
      </c>
      <c r="W116" s="33">
        <f>SUM(R116/G116*100)</f>
        <v>0</v>
      </c>
      <c r="X116" s="33">
        <v>0</v>
      </c>
    </row>
    <row r="117" spans="2:24" x14ac:dyDescent="0.25">
      <c r="B117">
        <v>32</v>
      </c>
      <c r="C117" t="s">
        <v>24</v>
      </c>
      <c r="D117" s="32"/>
      <c r="E117" s="34">
        <v>6146</v>
      </c>
      <c r="F117" s="34">
        <v>0</v>
      </c>
      <c r="G117" s="34">
        <v>24582</v>
      </c>
      <c r="H117" s="34">
        <v>0</v>
      </c>
      <c r="I117" s="32"/>
      <c r="J117" s="33">
        <f t="shared" si="26"/>
        <v>-6146</v>
      </c>
      <c r="K117" s="33">
        <f t="shared" si="26"/>
        <v>0</v>
      </c>
      <c r="L117" s="33">
        <f t="shared" si="26"/>
        <v>-24582</v>
      </c>
      <c r="M117" s="33">
        <f t="shared" si="26"/>
        <v>0</v>
      </c>
      <c r="N117" s="32"/>
      <c r="O117" s="32"/>
      <c r="P117" s="34">
        <v>0</v>
      </c>
      <c r="Q117" s="34">
        <v>0</v>
      </c>
      <c r="R117" s="34">
        <v>0</v>
      </c>
      <c r="S117" s="34">
        <v>0</v>
      </c>
      <c r="T117" s="32"/>
      <c r="U117" s="33">
        <f>SUM(P117/E117*100)</f>
        <v>0</v>
      </c>
      <c r="V117" s="33">
        <v>0</v>
      </c>
      <c r="W117" s="33">
        <f>SUM(R117/G117*100)</f>
        <v>0</v>
      </c>
      <c r="X117" s="33">
        <v>0</v>
      </c>
    </row>
    <row r="118" spans="2:24" x14ac:dyDescent="0.25">
      <c r="B118">
        <v>34</v>
      </c>
      <c r="C118" t="s">
        <v>25</v>
      </c>
      <c r="D118" s="32"/>
      <c r="E118" s="34">
        <v>0</v>
      </c>
      <c r="F118" s="34">
        <v>0</v>
      </c>
      <c r="G118" s="34">
        <v>0</v>
      </c>
      <c r="H118" s="34">
        <v>0</v>
      </c>
      <c r="I118" s="32"/>
      <c r="J118" s="33">
        <f t="shared" si="26"/>
        <v>0</v>
      </c>
      <c r="K118" s="33">
        <f t="shared" si="26"/>
        <v>0</v>
      </c>
      <c r="L118" s="33">
        <f t="shared" si="26"/>
        <v>0</v>
      </c>
      <c r="M118" s="33">
        <f t="shared" si="26"/>
        <v>0</v>
      </c>
      <c r="N118" s="32"/>
      <c r="O118" s="32"/>
      <c r="P118" s="34">
        <v>0</v>
      </c>
      <c r="Q118" s="34">
        <v>0</v>
      </c>
      <c r="R118" s="34">
        <v>0</v>
      </c>
      <c r="S118" s="34">
        <v>0</v>
      </c>
      <c r="T118" s="32"/>
      <c r="U118" s="33">
        <v>0</v>
      </c>
      <c r="V118" s="33">
        <v>0</v>
      </c>
      <c r="W118" s="33">
        <v>0</v>
      </c>
      <c r="X118" s="33">
        <v>0</v>
      </c>
    </row>
    <row r="119" spans="2:24" x14ac:dyDescent="0.25">
      <c r="B119">
        <v>38</v>
      </c>
      <c r="C119" t="s">
        <v>26</v>
      </c>
      <c r="D119" s="32"/>
      <c r="E119" s="34">
        <v>0</v>
      </c>
      <c r="F119" s="34">
        <v>0</v>
      </c>
      <c r="G119" s="34">
        <v>0</v>
      </c>
      <c r="H119" s="34">
        <v>0</v>
      </c>
      <c r="I119" s="32"/>
      <c r="J119" s="33">
        <f t="shared" ref="J119" si="27">SUM(P119-E119)</f>
        <v>0</v>
      </c>
      <c r="K119" s="33">
        <f>SUM(Q119-F119)</f>
        <v>0</v>
      </c>
      <c r="L119" s="33">
        <f>SUM(R119-G119)</f>
        <v>0</v>
      </c>
      <c r="M119" s="33">
        <f>SUM(S119-H119)</f>
        <v>0</v>
      </c>
      <c r="N119" s="32"/>
      <c r="O119" s="32"/>
      <c r="P119" s="34">
        <v>0</v>
      </c>
      <c r="Q119" s="34">
        <v>0</v>
      </c>
      <c r="R119" s="34">
        <v>0</v>
      </c>
      <c r="S119" s="34">
        <v>0</v>
      </c>
      <c r="T119" s="32"/>
      <c r="U119" s="33">
        <v>0</v>
      </c>
      <c r="V119" s="33">
        <v>0</v>
      </c>
      <c r="W119" s="33">
        <v>0</v>
      </c>
      <c r="X119" s="33">
        <v>0</v>
      </c>
    </row>
    <row r="120" spans="2:24" x14ac:dyDescent="0.25">
      <c r="D120" s="32"/>
      <c r="E120" s="34"/>
      <c r="F120" s="34"/>
      <c r="G120" s="34"/>
      <c r="H120" s="34"/>
      <c r="I120" s="32"/>
      <c r="J120" s="33"/>
      <c r="K120" s="33"/>
      <c r="L120" s="33"/>
      <c r="M120" s="33"/>
      <c r="N120" s="32"/>
      <c r="O120" s="32"/>
      <c r="P120" s="34"/>
      <c r="Q120" s="34"/>
      <c r="R120" s="34"/>
      <c r="S120" s="34"/>
      <c r="T120" s="32"/>
      <c r="U120" s="33"/>
      <c r="V120" s="33"/>
      <c r="W120" s="33"/>
      <c r="X120" s="33"/>
    </row>
    <row r="121" spans="2:24" x14ac:dyDescent="0.25">
      <c r="D121" s="32"/>
      <c r="E121" s="34"/>
      <c r="F121" s="34"/>
      <c r="G121" s="34"/>
      <c r="H121" s="34"/>
      <c r="I121" s="32"/>
      <c r="J121" s="33"/>
      <c r="K121" s="33"/>
      <c r="L121" s="33"/>
      <c r="M121" s="33"/>
      <c r="N121" s="32"/>
      <c r="O121" s="32"/>
      <c r="P121" s="34"/>
      <c r="Q121" s="34"/>
      <c r="R121" s="34"/>
      <c r="S121" s="34"/>
      <c r="T121" s="32"/>
      <c r="U121" s="33"/>
      <c r="V121" s="33"/>
      <c r="W121" s="33"/>
      <c r="X121" s="33"/>
    </row>
    <row r="122" spans="2:24" ht="15.75" x14ac:dyDescent="0.25">
      <c r="B122" s="2">
        <v>4</v>
      </c>
      <c r="C122" s="2" t="s">
        <v>27</v>
      </c>
      <c r="D122" s="26"/>
      <c r="E122" s="25">
        <f>SUM(E124:E126)</f>
        <v>23040</v>
      </c>
      <c r="F122" s="25">
        <f>SUM(F124:F126)</f>
        <v>0</v>
      </c>
      <c r="G122" s="25">
        <f>SUM(G124:G126)</f>
        <v>92160</v>
      </c>
      <c r="H122" s="25">
        <f>SUM(H124:H126)</f>
        <v>0</v>
      </c>
      <c r="I122" s="26"/>
      <c r="J122" s="27">
        <f>SUM(P122-E122)</f>
        <v>-23040</v>
      </c>
      <c r="K122" s="27">
        <f t="shared" ref="K122" si="28">SUM(Q122-F122)</f>
        <v>0</v>
      </c>
      <c r="L122" s="27">
        <f t="shared" ref="L122" si="29">SUM(R122-G122)</f>
        <v>-92160</v>
      </c>
      <c r="M122" s="27">
        <f t="shared" ref="M122" si="30">SUM(S122-H122)</f>
        <v>0</v>
      </c>
      <c r="N122" s="32"/>
      <c r="O122" s="32"/>
      <c r="P122" s="25">
        <f>SUM(P124:P126)</f>
        <v>0</v>
      </c>
      <c r="Q122" s="25">
        <f>SUM(Q124:Q126)</f>
        <v>0</v>
      </c>
      <c r="R122" s="25">
        <f>SUM(R124:R126)</f>
        <v>0</v>
      </c>
      <c r="S122" s="25">
        <f>SUM(S124:S126)</f>
        <v>0</v>
      </c>
      <c r="T122" s="26"/>
      <c r="U122" s="27">
        <f>SUM(P122/E122*100)</f>
        <v>0</v>
      </c>
      <c r="V122" s="27">
        <v>0</v>
      </c>
      <c r="W122" s="27">
        <v>0</v>
      </c>
      <c r="X122" s="27">
        <v>0</v>
      </c>
    </row>
    <row r="123" spans="2:24" x14ac:dyDescent="0.25">
      <c r="D123" s="32"/>
      <c r="E123" s="34"/>
      <c r="F123" s="34"/>
      <c r="G123" s="34"/>
      <c r="H123" s="34"/>
      <c r="I123" s="32"/>
      <c r="J123" s="33"/>
      <c r="K123" s="33"/>
      <c r="L123" s="33"/>
      <c r="M123" s="33"/>
      <c r="N123" s="32"/>
      <c r="O123" s="32"/>
      <c r="P123" s="34"/>
      <c r="Q123" s="34"/>
      <c r="R123" s="34"/>
      <c r="S123" s="34"/>
      <c r="T123" s="32"/>
      <c r="U123" s="33"/>
      <c r="V123" s="33"/>
      <c r="W123" s="33"/>
      <c r="X123" s="33"/>
    </row>
    <row r="124" spans="2:24" x14ac:dyDescent="0.25">
      <c r="B124">
        <v>41</v>
      </c>
      <c r="C124" t="s">
        <v>41</v>
      </c>
      <c r="D124" s="32"/>
      <c r="E124" s="34">
        <v>0</v>
      </c>
      <c r="F124" s="34">
        <v>0</v>
      </c>
      <c r="G124" s="34">
        <v>0</v>
      </c>
      <c r="H124" s="34">
        <v>0</v>
      </c>
      <c r="I124" s="32"/>
      <c r="J124" s="33">
        <f>SUM(E124-P124)</f>
        <v>0</v>
      </c>
      <c r="K124" s="33">
        <f>SUM(F124-Q124)</f>
        <v>0</v>
      </c>
      <c r="L124" s="33">
        <f>SUM(G124-R124)</f>
        <v>0</v>
      </c>
      <c r="M124" s="33">
        <f>SUM(H124-S124)</f>
        <v>0</v>
      </c>
      <c r="N124" s="32"/>
      <c r="O124" s="32"/>
      <c r="P124" s="34">
        <v>0</v>
      </c>
      <c r="Q124" s="34">
        <v>0</v>
      </c>
      <c r="R124" s="34">
        <v>0</v>
      </c>
      <c r="S124" s="34">
        <v>0</v>
      </c>
      <c r="T124" s="32"/>
      <c r="U124" s="33">
        <v>0</v>
      </c>
      <c r="V124" s="33">
        <v>0</v>
      </c>
      <c r="W124" s="33">
        <v>0</v>
      </c>
      <c r="X124" s="33">
        <v>0</v>
      </c>
    </row>
    <row r="125" spans="2:24" x14ac:dyDescent="0.25">
      <c r="B125">
        <v>42</v>
      </c>
      <c r="C125" t="s">
        <v>28</v>
      </c>
      <c r="D125" s="32"/>
      <c r="E125" s="34">
        <v>23040</v>
      </c>
      <c r="F125" s="34">
        <v>0</v>
      </c>
      <c r="G125" s="34">
        <v>92160</v>
      </c>
      <c r="H125" s="34">
        <v>0</v>
      </c>
      <c r="I125" s="32"/>
      <c r="J125" s="33">
        <f>SUM(P125-E125)</f>
        <v>-23040</v>
      </c>
      <c r="K125" s="33">
        <f>SUM(Q125-F125)</f>
        <v>0</v>
      </c>
      <c r="L125" s="33">
        <f>SUM(G125-R125)</f>
        <v>92160</v>
      </c>
      <c r="M125" s="33">
        <f>SUM(S125-H125)</f>
        <v>0</v>
      </c>
      <c r="N125" s="32"/>
      <c r="O125" s="32"/>
      <c r="P125" s="34">
        <v>0</v>
      </c>
      <c r="Q125" s="34">
        <v>0</v>
      </c>
      <c r="R125" s="34">
        <v>0</v>
      </c>
      <c r="S125" s="34">
        <v>0</v>
      </c>
      <c r="T125" s="32"/>
      <c r="U125" s="33">
        <v>0</v>
      </c>
      <c r="V125" s="33">
        <v>0</v>
      </c>
      <c r="W125" s="33">
        <v>0</v>
      </c>
      <c r="X125" s="33">
        <v>0</v>
      </c>
    </row>
    <row r="126" spans="2:24" x14ac:dyDescent="0.25">
      <c r="B126">
        <v>45</v>
      </c>
      <c r="C126" t="s">
        <v>29</v>
      </c>
      <c r="D126" s="32"/>
      <c r="E126" s="34">
        <v>0</v>
      </c>
      <c r="F126" s="34">
        <v>0</v>
      </c>
      <c r="G126" s="34">
        <v>0</v>
      </c>
      <c r="H126" s="34">
        <v>0</v>
      </c>
      <c r="I126" s="32"/>
      <c r="J126" s="33">
        <f>SUM(P126-E126)</f>
        <v>0</v>
      </c>
      <c r="K126" s="33">
        <f>SUM(Q126-F126)</f>
        <v>0</v>
      </c>
      <c r="L126" s="33">
        <f>SUM(R126-G126)</f>
        <v>0</v>
      </c>
      <c r="M126" s="33">
        <f>SUM(S126-H126)</f>
        <v>0</v>
      </c>
      <c r="N126" s="32"/>
      <c r="O126" s="32"/>
      <c r="P126" s="34">
        <v>0</v>
      </c>
      <c r="Q126" s="34">
        <v>0</v>
      </c>
      <c r="R126" s="34">
        <v>0</v>
      </c>
      <c r="S126" s="34">
        <v>0</v>
      </c>
      <c r="T126" s="32"/>
      <c r="U126" s="33">
        <v>0</v>
      </c>
      <c r="V126" s="33">
        <v>0</v>
      </c>
      <c r="W126" s="33">
        <v>0</v>
      </c>
      <c r="X126" s="33">
        <v>0</v>
      </c>
    </row>
  </sheetData>
  <mergeCells count="26">
    <mergeCell ref="E87:X87"/>
    <mergeCell ref="E90:H90"/>
    <mergeCell ref="J90:M90"/>
    <mergeCell ref="P90:S90"/>
    <mergeCell ref="U90:X90"/>
    <mergeCell ref="E69:H69"/>
    <mergeCell ref="J69:M69"/>
    <mergeCell ref="P69:S69"/>
    <mergeCell ref="U69:X69"/>
    <mergeCell ref="E35:H35"/>
    <mergeCell ref="J35:M35"/>
    <mergeCell ref="P35:S35"/>
    <mergeCell ref="U35:X35"/>
    <mergeCell ref="E4:X4"/>
    <mergeCell ref="E67:X67"/>
    <mergeCell ref="E28:X28"/>
    <mergeCell ref="E6:H6"/>
    <mergeCell ref="J6:M6"/>
    <mergeCell ref="P6:S6"/>
    <mergeCell ref="U6:X6"/>
    <mergeCell ref="E31:X31"/>
    <mergeCell ref="E110:H110"/>
    <mergeCell ref="J110:M110"/>
    <mergeCell ref="P110:S110"/>
    <mergeCell ref="U110:X110"/>
    <mergeCell ref="E107:X107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PRIHODI REBALANS I 2024</vt:lpstr>
      <vt:lpstr>RASHODI REBALANS I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Almina</dc:creator>
  <cp:lastModifiedBy>Almina</cp:lastModifiedBy>
  <cp:lastPrinted>2024-06-12T08:56:03Z</cp:lastPrinted>
  <dcterms:created xsi:type="dcterms:W3CDTF">2023-06-19T16:06:15Z</dcterms:created>
  <dcterms:modified xsi:type="dcterms:W3CDTF">2024-06-12T08:56:18Z</dcterms:modified>
</cp:coreProperties>
</file>